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4" rupBuild="28129"/>
  <workbookPr codeName="ThisWorkbook" defaultThemeVersion="124226"/>
  <bookViews>
    <workbookView xWindow="-28920" yWindow="-120" windowWidth="29040" windowHeight="15840"/>
  </bookViews>
  <sheets>
    <sheet name="MAR25Scls(USS PenPlus)" sheetId="13" r:id="rId1"/>
  </sheets>
  <definedNames>
    <definedName name="_xlnm.Print_Area" comment="" localSheetId="0">'MAR25Scls(USS PenPlus)'!$A$2:$J$108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<sst xmlns="http://schemas.openxmlformats.org/spreadsheetml/2006/main" uniqueCount="36" count="71">
  <si>
    <t>Spine Point</t>
  </si>
  <si>
    <t>Employee's NI Saving</t>
  </si>
  <si>
    <t>LEL</t>
  </si>
  <si>
    <t xml:space="preserve"> </t>
  </si>
  <si>
    <t>UAP</t>
  </si>
  <si>
    <t>UEL</t>
  </si>
  <si>
    <t>AUEL</t>
  </si>
  <si>
    <t>Band Value</t>
  </si>
  <si>
    <t>NI Steps</t>
  </si>
  <si>
    <t>Ni E'yees Rate</t>
  </si>
  <si>
    <t>Ni E'yers Rate</t>
  </si>
  <si>
    <t>Contracted Out</t>
  </si>
  <si>
    <t>Tax Band</t>
  </si>
  <si>
    <t>Tax Rate</t>
  </si>
  <si>
    <t>ST</t>
  </si>
  <si>
    <t>PT</t>
  </si>
  <si>
    <r>
      <t/>
    </r>
    <r>
      <rPr>
        <b/>
        <sz val="8"/>
        <color rgb="FFFF0000"/>
        <rFont val="Arial"/>
        <family val="2"/>
        <charset val="0"/>
      </rPr>
      <t xml:space="preserve">DO NOT DISPLAY/DELETE THIS COLUMN </t>
    </r>
    <r>
      <rPr>
        <b/>
        <sz val="8"/>
        <rFont val="Arial"/>
        <family val="2"/>
        <charset val="0"/>
      </rPr>
      <t xml:space="preserve">          Ee's NICs post-PensionSMART</t>
    </r>
  </si>
  <si>
    <r>
      <t/>
    </r>
    <r>
      <rPr>
        <b/>
        <sz val="8"/>
        <color rgb="FFFF0000"/>
        <rFont val="Arial"/>
        <family val="2"/>
        <charset val="0"/>
      </rPr>
      <t>DO NOT DISPLAY/DELETE THIS COLUMN</t>
    </r>
    <r>
      <rPr>
        <b/>
        <sz val="8"/>
        <rFont val="Arial"/>
        <family val="2"/>
        <charset val="0"/>
      </rPr>
      <t xml:space="preserve">                      Ee's NICs pre-PensionSMART</t>
    </r>
  </si>
  <si>
    <t>Values</t>
  </si>
  <si>
    <t>DO NOT DISPLAY THIS COLUMN</t>
  </si>
  <si>
    <t>Adjusted Salary (Contractual Basic Salary if participating in PensionsPlus)</t>
  </si>
  <si>
    <t>Ee's NICs pre-PensionsPlus</t>
  </si>
  <si>
    <t>Ee's NICs post-PensionsPlus</t>
  </si>
  <si>
    <t>USS E'yees</t>
  </si>
  <si>
    <t>USS'Eyers</t>
  </si>
  <si>
    <t>Enter any amount in Cell B115 if you cannot find your exact Annual Basic including London Allowance in the above      Column B (Cell B21 to B100)  and it will work out the rest of the columns</t>
  </si>
  <si>
    <t>USS PensionsPlus Rates</t>
  </si>
  <si>
    <t>Tax</t>
  </si>
  <si>
    <t>Contracted -Out Scheme NI BANDS FOR TAX YEAR 2024-2025</t>
  </si>
  <si>
    <t>TAX YEAR 2024-2025</t>
  </si>
  <si>
    <t>Employee USS Contribution on basic salary @ 6.10%</t>
  </si>
  <si>
    <r>
      <t>University USS</t>
    </r>
    <r>
      <rPr>
        <b/>
        <sz val="8"/>
        <color rgb="FFFF0000"/>
        <rFont val="Arial"/>
        <family val="2"/>
        <charset val="0"/>
      </rPr>
      <t xml:space="preserve"> </t>
    </r>
    <r>
      <rPr>
        <b/>
        <sz val="8"/>
        <rFont val="Arial"/>
        <family val="2"/>
        <charset val="0"/>
      </rPr>
      <t>contribution made on behalf of the employee if participating in PensionsPlus@ 6.10%</t>
    </r>
  </si>
  <si>
    <t>University USS contribution made on behalf of the employee if participating in PensionsPlus@ 6.10%</t>
  </si>
  <si>
    <t>CSG Salary Scales based on 1st March 2025Salary Details</t>
  </si>
  <si>
    <t>Basic Salary Per Annum  01-Mar-2025 (Full Time)</t>
  </si>
  <si>
    <t>Basic Salary Per Annum              01-MAR-2025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</si>
</sst>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8">
    <numFmt numFmtId="5" formatCode="&quot;£&quot;#,##0;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164" formatCode="&quot;£&quot;#,##0"/>
    <numFmt numFmtId="165" formatCode="&quot;£&quot;#,##0.00"/>
    <numFmt numFmtId="166" formatCode="0.0000"/>
    <numFmt numFmtId="167" formatCode="0.00_ ;[Red]\-0.00\ "/>
  </numFmts>
  <fonts count="30">
    <font>
      <sz val="10"/>
      <name val="Arial"/>
      <charset val="0"/>
    </font>
    <font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b/>
      <sz val="10"/>
      <name val="Arial"/>
      <family val="2"/>
      <charset val="0"/>
    </font>
    <font>
      <sz val="10"/>
      <name val="Arial"/>
      <charset val="0"/>
    </font>
    <font>
      <b/>
      <sz val="8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9"/>
      <name val="Calibri"/>
      <family val="2"/>
      <charset val="0"/>
    </font>
    <font>
      <sz val="11"/>
      <color indexed="20"/>
      <name val="Calibri"/>
      <family val="2"/>
      <charset val="0"/>
    </font>
    <font>
      <b/>
      <sz val="11"/>
      <color indexed="52"/>
      <name val="Calibri"/>
      <family val="2"/>
      <charset val="0"/>
    </font>
    <font>
      <b/>
      <sz val="11"/>
      <color indexed="9"/>
      <name val="Calibri"/>
      <family val="2"/>
      <charset val="0"/>
    </font>
    <font>
      <i/>
      <sz val="11"/>
      <color indexed="23"/>
      <name val="Calibri"/>
      <family val="2"/>
      <charset val="0"/>
    </font>
    <font>
      <sz val="11"/>
      <color indexed="17"/>
      <name val="Calibri"/>
      <family val="2"/>
      <charset val="0"/>
    </font>
    <font>
      <b/>
      <sz val="15"/>
      <color indexed="56"/>
      <name val="Calibri"/>
      <family val="2"/>
      <charset val="0"/>
    </font>
    <font>
      <b/>
      <sz val="13"/>
      <color indexed="56"/>
      <name val="Calibri"/>
      <family val="2"/>
      <charset val="0"/>
    </font>
    <font>
      <b/>
      <sz val="11"/>
      <color indexed="56"/>
      <name val="Calibri"/>
      <family val="2"/>
      <charset val="0"/>
    </font>
    <font>
      <sz val="11"/>
      <color indexed="62"/>
      <name val="Calibri"/>
      <family val="2"/>
      <charset val="0"/>
    </font>
    <font>
      <sz val="11"/>
      <color indexed="52"/>
      <name val="Calibri"/>
      <family val="2"/>
      <charset val="0"/>
    </font>
    <font>
      <sz val="11"/>
      <color indexed="60"/>
      <name val="Calibri"/>
      <family val="2"/>
      <charset val="0"/>
    </font>
    <font>
      <b/>
      <sz val="11"/>
      <color indexed="63"/>
      <name val="Calibri"/>
      <family val="2"/>
      <charset val="0"/>
    </font>
    <font>
      <b/>
      <sz val="18"/>
      <color indexed="56"/>
      <name val="Cambria"/>
      <family val="2"/>
      <charset val="0"/>
    </font>
    <font>
      <b/>
      <sz val="11"/>
      <color indexed="8"/>
      <name val="Calibri"/>
      <family val="2"/>
      <charset val="0"/>
    </font>
    <font>
      <sz val="11"/>
      <color indexed="10"/>
      <name val="Calibri"/>
      <family val="2"/>
      <charset val="0"/>
    </font>
    <font>
      <b/>
      <sz val="10"/>
      <color rgb="FFFF0000"/>
      <name val="Arial"/>
      <family val="2"/>
      <charset val="0"/>
    </font>
    <font>
      <b/>
      <sz val="14"/>
      <name val="Arial"/>
      <family val="2"/>
      <charset val="0"/>
    </font>
    <font>
      <b/>
      <sz val="8"/>
      <color rgb="FFFF0000"/>
      <name val="Arial"/>
      <family val="2"/>
      <charset val="0"/>
    </font>
    <font>
      <b/>
      <sz val="9"/>
      <name val="Arial"/>
      <family val="2"/>
      <charset val="0"/>
    </font>
    <font>
      <b/>
      <sz val="11"/>
      <name val="Calibri"/>
      <family val="2"/>
      <charset val="0"/>
    </font>
    <font>
      <b/>
      <sz val="10"/>
      <color indexed="12"/>
      <name val="Arial"/>
      <family val="2"/>
      <charset val="0"/>
    </font>
    <font>
      <b/>
      <sz val="10"/>
      <color theme="1"/>
      <name val="Arial"/>
      <family val="2"/>
      <charset val="0"/>
    </font>
  </fonts>
  <fills count="30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gradientFill type="path" top="0.5" bottom="0.5" left="0.5" right="0.5">
        <stop position="0">
          <color rgb="FFFFC000"/>
        </stop>
        <stop position="1">
          <color theme="6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gradientFill type="path" top="0.5" bottom="0.5" left="0.5" right="0.5">
        <stop position="0">
          <color theme="0"/>
        </stop>
        <stop position="1">
          <color theme="4"/>
        </stop>
      </gradientFill>
    </fill>
    <fill>
      <patternFill patternType="solid">
        <fgColor rgb="FFFF000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1">
    <xf numFmtId="0" fontId="0" fillId="0" borderId="0"/>
    <xf numFmtId="0" fontId="6" fillId="2" borderId="0" applyAlignment="0" applyBorder="0" applyNumberFormat="0" applyProtection="0"/>
    <xf numFmtId="0" fontId="6" fillId="3" borderId="0" applyAlignment="0" applyBorder="0" applyNumberFormat="0" applyProtection="0"/>
    <xf numFmtId="0" fontId="6" fillId="4" borderId="0" applyAlignment="0" applyBorder="0" applyNumberFormat="0" applyProtection="0"/>
    <xf numFmtId="0" fontId="6" fillId="5" borderId="0" applyAlignment="0" applyBorder="0" applyNumberFormat="0" applyProtection="0"/>
    <xf numFmtId="0" fontId="6" fillId="6" borderId="0" applyAlignment="0" applyBorder="0" applyNumberFormat="0" applyProtection="0"/>
    <xf numFmtId="0" fontId="6" fillId="7" borderId="0" applyAlignment="0" applyBorder="0" applyNumberFormat="0" applyProtection="0"/>
    <xf numFmtId="0" fontId="6" fillId="8" borderId="0" applyAlignment="0" applyBorder="0" applyNumberFormat="0" applyProtection="0"/>
    <xf numFmtId="0" fontId="6" fillId="9" borderId="0" applyAlignment="0" applyBorder="0" applyNumberFormat="0" applyProtection="0"/>
    <xf numFmtId="0" fontId="6" fillId="10" borderId="0" applyAlignment="0" applyBorder="0" applyNumberFormat="0" applyProtection="0"/>
    <xf numFmtId="0" fontId="6" fillId="5" borderId="0" applyAlignment="0" applyBorder="0" applyNumberFormat="0" applyProtection="0"/>
    <xf numFmtId="0" fontId="6" fillId="8" borderId="0" applyAlignment="0" applyBorder="0" applyNumberFormat="0" applyProtection="0"/>
    <xf numFmtId="0" fontId="6" fillId="11" borderId="0" applyAlignment="0" applyBorder="0" applyNumberFormat="0" applyProtection="0"/>
    <xf numFmtId="0" fontId="7" fillId="12" borderId="0" applyAlignment="0" applyBorder="0" applyNumberFormat="0" applyProtection="0"/>
    <xf numFmtId="0" fontId="7" fillId="9" borderId="0" applyAlignment="0" applyBorder="0" applyNumberFormat="0" applyProtection="0"/>
    <xf numFmtId="0" fontId="7" fillId="10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5" borderId="0" applyAlignment="0" applyBorder="0" applyNumberFormat="0" applyProtection="0"/>
    <xf numFmtId="0" fontId="7" fillId="16" borderId="0" applyAlignment="0" applyBorder="0" applyNumberFormat="0" applyProtection="0"/>
    <xf numFmtId="0" fontId="7" fillId="17" borderId="0" applyAlignment="0" applyBorder="0" applyNumberFormat="0" applyProtection="0"/>
    <xf numFmtId="0" fontId="7" fillId="18" borderId="0" applyAlignment="0" applyBorder="0" applyNumberFormat="0" applyProtection="0"/>
    <xf numFmtId="0" fontId="7" fillId="13" borderId="0" applyAlignment="0" applyBorder="0" applyNumberFormat="0" applyProtection="0"/>
    <xf numFmtId="0" fontId="7" fillId="14" borderId="0" applyAlignment="0" applyBorder="0" applyNumberFormat="0" applyProtection="0"/>
    <xf numFmtId="0" fontId="7" fillId="19" borderId="0" applyAlignment="0" applyBorder="0" applyNumberFormat="0" applyProtection="0"/>
    <xf numFmtId="0" fontId="8" fillId="3" borderId="0" applyAlignment="0" applyBorder="0" applyNumberFormat="0" applyProtection="0"/>
    <xf numFmtId="0" fontId="9" fillId="20" borderId="1" applyAlignment="0" applyNumberFormat="0" applyProtection="0"/>
    <xf numFmtId="0" fontId="10" fillId="21" borderId="2" applyAlignment="0" applyNumberFormat="0" applyProtection="0"/>
    <xf numFmtId="0" fontId="11" fillId="0" borderId="0" applyAlignment="0" applyBorder="0" applyNumberFormat="0" applyFill="0" applyProtection="0"/>
    <xf numFmtId="0" fontId="12" fillId="4" borderId="0" applyAlignment="0" applyBorder="0" applyNumberFormat="0" applyProtection="0"/>
    <xf numFmtId="0" fontId="13" fillId="0" borderId="3" applyAlignment="0" applyNumberFormat="0" applyFill="0" applyProtection="0"/>
    <xf numFmtId="0" fontId="14" fillId="0" borderId="4" applyAlignment="0" applyNumberFormat="0" applyFill="0" applyProtection="0"/>
    <xf numFmtId="0" fontId="15" fillId="0" borderId="5" applyAlignment="0" applyNumberFormat="0" applyFill="0" applyProtection="0"/>
    <xf numFmtId="0" fontId="15" fillId="0" borderId="0" applyAlignment="0" applyBorder="0" applyNumberFormat="0" applyFill="0" applyProtection="0"/>
    <xf numFmtId="0" fontId="16" fillId="7" borderId="1" applyAlignment="0" applyNumberFormat="0" applyProtection="0"/>
    <xf numFmtId="0" fontId="17" fillId="0" borderId="6" applyAlignment="0" applyNumberFormat="0" applyFill="0" applyProtection="0"/>
    <xf numFmtId="0" fontId="18" fillId="22" borderId="0" applyAlignment="0" applyBorder="0" applyNumberFormat="0" applyProtection="0"/>
    <xf numFmtId="0" fontId="1" fillId="23" borderId="7" applyAlignment="0" applyFont="0" applyNumberFormat="0" applyProtection="0"/>
    <xf numFmtId="0" fontId="19" fillId="20" borderId="8" applyAlignment="0" applyNumberFormat="0" applyProtection="0"/>
    <xf numFmtId="0" fontId="20" fillId="0" borderId="0" applyAlignment="0" applyBorder="0" applyNumberFormat="0" applyFill="0" applyProtection="0"/>
    <xf numFmtId="0" fontId="21" fillId="0" borderId="9" applyAlignment="0" applyNumberFormat="0" applyFill="0" applyProtection="0"/>
    <xf numFmtId="0" fontId="22" fillId="0" borderId="0" applyAlignment="0" applyBorder="0" applyNumberFormat="0" applyFill="0" applyProtection="0"/>
    <xf numFmtId="0" fontId="1" fillId="0" borderId="0"/>
  </cellStyleXfs>
  <cellXfs>
    <xf numFmtId="0" fontId="0" fillId="0" borderId="0" xfId="0"/>
    <xf numFmtId="0" fontId="3" fillId="0" borderId="10" xfId="0" applyBorder="1" applyFont="1"/>
    <xf numFmtId="0" fontId="24" fillId="0" borderId="11" xfId="0" applyAlignment="1" applyBorder="1" applyFont="1">
      <alignment horizontal="center" vertical="center"/>
    </xf>
    <xf numFmtId="0" fontId="24" fillId="0" borderId="12" xfId="0" applyAlignment="1" applyBorder="1" applyFont="1">
      <alignment horizontal="center" vertical="center"/>
    </xf>
    <xf numFmtId="49" fontId="3" fillId="24" borderId="10" xfId="0" applyBorder="1" applyFont="1" applyNumberFormat="1" applyFill="1"/>
    <xf numFmtId="0" fontId="3" fillId="24" borderId="10" xfId="0" applyBorder="1" applyFont="1" applyFill="1"/>
    <xf numFmtId="10" fontId="3" fillId="24" borderId="10" xfId="0" applyBorder="1" applyFont="1" applyNumberFormat="1" applyFill="1"/>
    <xf numFmtId="0" fontId="3" fillId="25" borderId="10" xfId="0" applyBorder="1" applyFont="1" applyFill="1"/>
    <xf numFmtId="0" fontId="5" fillId="24" borderId="10" xfId="0" applyAlignment="1" applyBorder="1" applyFont="1" applyFill="1">
      <alignment horizontal="center" vertical="center" wrapText="1"/>
    </xf>
    <xf numFmtId="0" fontId="5" fillId="0" borderId="10" xfId="0" applyAlignment="1" applyBorder="1" applyFont="1">
      <alignment horizontal="center" vertical="center" wrapText="1"/>
    </xf>
    <xf numFmtId="7" fontId="3" fillId="0" borderId="10" xfId="0" applyAlignment="1" applyBorder="1" applyFont="1" applyNumberFormat="1">
      <alignment vertical="center"/>
    </xf>
    <xf numFmtId="0" fontId="3" fillId="0" borderId="13" xfId="0" applyAlignment="1" applyBorder="1" applyFont="1">
      <alignment horizontal="center" vertical="center"/>
    </xf>
    <xf numFmtId="0" fontId="3" fillId="0" borderId="14" xfId="0" applyAlignment="1" applyBorder="1" applyFont="1">
      <alignment horizontal="center" vertical="center"/>
    </xf>
    <xf numFmtId="0" fontId="3" fillId="0" borderId="0" xfId="0" applyFont="1"/>
    <xf numFmtId="0" fontId="3" fillId="26" borderId="0" xfId="0" applyFont="1" applyFill="1"/>
    <xf numFmtId="0" fontId="3" fillId="24" borderId="10" xfId="0" applyAlignment="1" applyBorder="1" applyFont="1" applyFill="1">
      <alignment horizontal="center"/>
    </xf>
    <xf numFmtId="2" fontId="3" fillId="24" borderId="10" xfId="0" applyBorder="1" applyFont="1" applyNumberFormat="1" applyFill="1"/>
    <xf numFmtId="7" fontId="3" fillId="24" borderId="10" xfId="0" applyBorder="1" applyFont="1" applyNumberFormat="1" applyFill="1"/>
    <xf numFmtId="164" fontId="3" fillId="0" borderId="10" xfId="0" applyAlignment="1" applyBorder="1" applyFont="1" applyNumberFormat="1">
      <alignment horizontal="center"/>
    </xf>
    <xf numFmtId="0" fontId="3" fillId="25" borderId="15" xfId="0" applyBorder="1" applyFont="1" applyFill="1"/>
    <xf numFmtId="0" fontId="3" fillId="24" borderId="16" xfId="0" applyBorder="1" applyFont="1" applyFill="1"/>
    <xf numFmtId="167" fontId="3" fillId="24" borderId="10" xfId="0" applyBorder="1" applyFont="1" applyNumberFormat="1" applyFill="1"/>
    <xf numFmtId="166" fontId="3" fillId="24" borderId="16" xfId="0" applyBorder="1" applyFont="1" applyNumberFormat="1" applyFill="1"/>
    <xf numFmtId="2" fontId="3" fillId="24" borderId="15" xfId="0" applyBorder="1" applyFont="1" applyNumberFormat="1" applyFill="1"/>
    <xf numFmtId="0" fontId="3" fillId="24" borderId="15" xfId="0" applyBorder="1" applyFont="1" applyFill="1"/>
    <xf numFmtId="167" fontId="3" fillId="0" borderId="10" xfId="0" applyBorder="1" applyFont="1" applyNumberFormat="1"/>
    <xf numFmtId="166" fontId="3" fillId="0" borderId="16" xfId="0" applyBorder="1" applyFont="1" applyNumberFormat="1"/>
    <xf numFmtId="2" fontId="3" fillId="0" borderId="10" xfId="0" applyBorder="1" applyFont="1" applyNumberFormat="1"/>
    <xf numFmtId="10" fontId="3" fillId="0" borderId="10" xfId="0" applyBorder="1" applyFont="1" applyNumberFormat="1"/>
    <xf numFmtId="0" fontId="3" fillId="0" borderId="0" xfId="0" applyAlignment="1" applyFont="1">
      <alignment horizontal="center" vertical="center"/>
    </xf>
    <xf numFmtId="0" fontId="26" fillId="0" borderId="0" xfId="0" applyFont="1"/>
    <xf numFmtId="0" fontId="3" fillId="0" borderId="17" xfId="0" applyBorder="1" applyFont="1"/>
    <xf numFmtId="0" fontId="3" fillId="0" borderId="12" xfId="0" applyBorder="1" applyFont="1"/>
    <xf numFmtId="0" fontId="3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5" fillId="0" borderId="0" xfId="0" applyFont="1"/>
    <xf numFmtId="0" fontId="5" fillId="0" borderId="0" xfId="42" applyAlignment="1" applyFont="1">
      <alignment horizontal="center" vertical="center" wrapText="1"/>
    </xf>
    <xf numFmtId="165" fontId="3" fillId="0" borderId="0" xfId="0" applyFont="1" applyNumberFormat="1"/>
    <xf numFmtId="7" fontId="3" fillId="0" borderId="0" xfId="0" applyAlignment="1" applyFont="1" applyNumberFormat="1">
      <alignment vertical="center"/>
    </xf>
    <xf numFmtId="7" fontId="3" fillId="0" borderId="0" xfId="0" applyFont="1" applyNumberFormat="1"/>
    <xf numFmtId="165" fontId="27" fillId="0" borderId="0" xfId="0" applyFont="1" applyNumberFormat="1"/>
    <xf numFmtId="165" fontId="3" fillId="0" borderId="0" xfId="0" applyAlignment="1" applyFont="1" applyNumberFormat="1">
      <alignment vertical="center"/>
    </xf>
    <xf numFmtId="2" fontId="3" fillId="0" borderId="0" xfId="0" applyFont="1" applyNumberFormat="1"/>
    <xf numFmtId="0" fontId="3" fillId="27" borderId="18" xfId="0" applyBorder="1" applyFont="1" applyFill="1"/>
    <xf numFmtId="7" fontId="3" fillId="24" borderId="19" xfId="0" applyBorder="1" applyFont="1" applyNumberFormat="1" applyFill="1"/>
    <xf numFmtId="8" fontId="3" fillId="0" borderId="0" xfId="0" applyFont="1" applyNumberFormat="1"/>
    <xf numFmtId="0" fontId="3" fillId="27" borderId="20" xfId="0" applyBorder="1" applyFont="1" applyFill="1"/>
    <xf numFmtId="0" fontId="3" fillId="0" borderId="21" xfId="0" applyAlignment="1" applyBorder="1" applyFont="1">
      <alignment horizontal="center" vertical="center"/>
    </xf>
    <xf numFmtId="0" fontId="24" fillId="0" borderId="22" xfId="0" applyAlignment="1" applyBorder="1" applyFont="1">
      <alignment horizontal="center" vertical="center"/>
    </xf>
    <xf numFmtId="0" fontId="3" fillId="26" borderId="23" xfId="0" applyBorder="1" applyFont="1" applyFill="1"/>
    <xf numFmtId="0" fontId="3" fillId="24" borderId="23" xfId="0" applyBorder="1" applyFont="1" applyFill="1"/>
    <xf numFmtId="167" fontId="3" fillId="24" borderId="23" xfId="0" applyBorder="1" applyFont="1" applyNumberFormat="1" applyFill="1"/>
    <xf numFmtId="0" fontId="24" fillId="0" borderId="24" xfId="0" applyAlignment="1" applyBorder="1" applyFont="1">
      <alignment horizontal="center" vertical="center"/>
    </xf>
    <xf numFmtId="0" fontId="3" fillId="0" borderId="25" xfId="0" applyAlignment="1" applyBorder="1" applyFont="1">
      <alignment horizontal="center"/>
    </xf>
    <xf numFmtId="8" fontId="3" fillId="0" borderId="10" xfId="0" applyBorder="1" applyFont="1" applyNumberFormat="1"/>
    <xf numFmtId="0" fontId="3" fillId="0" borderId="10" xfId="0" applyAlignment="1" applyBorder="1" applyFont="1">
      <alignment horizontal="right" vertical="top" wrapText="1"/>
    </xf>
    <xf numFmtId="0" fontId="3" fillId="27" borderId="26" xfId="0" applyAlignment="1" applyBorder="1" applyFont="1" applyFill="1">
      <alignment wrapText="1"/>
    </xf>
    <xf numFmtId="0" fontId="3" fillId="27" borderId="27" xfId="0" applyAlignment="1" applyBorder="1" applyFont="1" applyFill="1">
      <alignment wrapText="1"/>
    </xf>
    <xf numFmtId="0" fontId="3" fillId="27" borderId="28" xfId="0" applyAlignment="1" applyBorder="1" applyFont="1" applyFill="1">
      <alignment wrapText="1"/>
    </xf>
    <xf numFmtId="0" fontId="3" fillId="0" borderId="10" xfId="0" applyAlignment="1" applyBorder="1" applyFont="1">
      <alignment horizontal="center" wrapText="1"/>
    </xf>
    <xf numFmtId="164" fontId="3" fillId="26" borderId="10" xfId="0" applyAlignment="1" applyBorder="1" applyFont="1" applyNumberFormat="1" applyFill="1" applyProtection="1">
      <alignment horizontal="center" wrapText="1"/>
      <protection locked="0"/>
    </xf>
    <xf numFmtId="164" fontId="3" fillId="0" borderId="10" xfId="0" applyAlignment="1" applyBorder="1" applyFont="1" applyNumberFormat="1">
      <alignment horizontal="center" wrapText="1"/>
    </xf>
    <xf numFmtId="7" fontId="3" fillId="0" borderId="10" xfId="0" applyAlignment="1" applyBorder="1" applyFont="1" applyNumberFormat="1">
      <alignment vertical="center" wrapText="1"/>
    </xf>
    <xf numFmtId="8" fontId="3" fillId="0" borderId="10" xfId="0" applyAlignment="1" applyBorder="1" applyFont="1" applyNumberFormat="1">
      <alignment wrapText="1"/>
    </xf>
    <xf numFmtId="0" fontId="3" fillId="0" borderId="0" xfId="0" applyAlignment="1" applyFont="1">
      <alignment wrapText="1"/>
    </xf>
    <xf numFmtId="8" fontId="3" fillId="0" borderId="0" xfId="0" applyAlignment="1" applyFont="1" applyNumberFormat="1">
      <alignment wrapText="1"/>
    </xf>
    <xf numFmtId="7" fontId="3" fillId="0" borderId="0" xfId="0" applyAlignment="1" applyFont="1" applyNumberFormat="1">
      <alignment wrapText="1"/>
    </xf>
    <xf numFmtId="0" fontId="3" fillId="0" borderId="0" xfId="0" applyAlignment="1" applyFont="1">
      <alignment horizontal="center"/>
    </xf>
    <xf numFmtId="164" fontId="3" fillId="0" borderId="0" xfId="0" applyAlignment="1" applyFont="1" applyNumberFormat="1">
      <alignment horizontal="center"/>
    </xf>
    <xf numFmtId="164" fontId="3" fillId="0" borderId="0" xfId="0" applyAlignment="1" applyFont="1" applyNumberFormat="1" applyProtection="1">
      <alignment horizontal="center"/>
      <protection locked="0"/>
    </xf>
    <xf numFmtId="167" fontId="3" fillId="0" borderId="29" xfId="0" applyBorder="1" applyFont="1" applyNumberFormat="1"/>
    <xf numFmtId="0" fontId="3" fillId="0" borderId="15" xfId="0" applyBorder="1" applyFont="1"/>
    <xf numFmtId="0" fontId="3" fillId="0" borderId="30" xfId="0" applyAlignment="1" applyBorder="1" applyFont="1">
      <alignment horizontal="center" vertical="center"/>
    </xf>
    <xf numFmtId="0" fontId="3" fillId="0" borderId="30" xfId="0" applyAlignment="1" applyBorder="1" applyFont="1">
      <alignment horizontal="left"/>
    </xf>
    <xf numFmtId="0" fontId="3" fillId="0" borderId="30" xfId="0" applyBorder="1" applyFont="1"/>
    <xf numFmtId="0" fontId="3" fillId="0" borderId="0" xfId="0" applyAlignment="1" applyFont="1">
      <alignment horizontal="right" vertical="top" wrapText="1"/>
    </xf>
    <xf numFmtId="42" fontId="3" fillId="0" borderId="0" xfId="0" applyFont="1" applyNumberFormat="1"/>
    <xf numFmtId="0" fontId="3" fillId="0" borderId="0" xfId="0" applyAlignment="1" applyFont="1">
      <alignment vertical="center"/>
    </xf>
    <xf numFmtId="164" fontId="3" fillId="0" borderId="31" xfId="0" applyAlignment="1" applyBorder="1" applyFont="1" applyNumberFormat="1">
      <alignment horizontal="center"/>
    </xf>
    <xf numFmtId="7" fontId="3" fillId="0" borderId="31" xfId="0" applyAlignment="1" applyBorder="1" applyFont="1" applyNumberFormat="1">
      <alignment vertical="center"/>
    </xf>
    <xf numFmtId="8" fontId="3" fillId="0" borderId="31" xfId="0" applyBorder="1" applyFont="1" applyNumberFormat="1"/>
    <xf numFmtId="42" fontId="29" fillId="0" borderId="0" xfId="0" applyFont="1" applyNumberFormat="1"/>
    <xf numFmtId="5" fontId="3" fillId="0" borderId="10" xfId="42" applyAlignment="1" applyBorder="1" applyFont="1" applyNumberFormat="1">
      <alignment horizontal="center"/>
    </xf>
    <xf numFmtId="0" fontId="3" fillId="24" borderId="10" xfId="0" applyAlignment="1" applyBorder="1" applyFont="1" applyFill="1">
      <alignment horizontal="center" vertical="center" wrapText="1"/>
    </xf>
    <xf numFmtId="0" fontId="3" fillId="0" borderId="0" xfId="0" applyAlignment="1" applyFo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5" fontId="5" fillId="0" borderId="0" xfId="0" applyAlignment="1" applyFont="1" applyNumberFormat="1">
      <alignment horizontal="center" vertical="center" wrapText="1"/>
    </xf>
    <xf numFmtId="0" fontId="3" fillId="27" borderId="32" xfId="0" applyAlignment="1" applyBorder="1" applyFont="1" applyFill="1">
      <alignment horizontal="left" wrapText="1"/>
    </xf>
    <xf numFmtId="0" fontId="1" fillId="27" borderId="33" xfId="0" applyAlignment="1" applyBorder="1" applyFont="1" applyFill="1">
      <alignment wrapText="1"/>
    </xf>
    <xf numFmtId="0" fontId="1" fillId="27" borderId="34" xfId="0" applyAlignment="1" applyBorder="1" applyFont="1" applyFill="1">
      <alignment wrapText="1"/>
    </xf>
    <xf numFmtId="0" fontId="3" fillId="26" borderId="35" xfId="0" applyAlignment="1" applyBorder="1" applyFont="1" applyFill="1">
      <alignment horizontal="center" vertical="center" wrapText="1"/>
    </xf>
    <xf numFmtId="0" fontId="3" fillId="26" borderId="36" xfId="0" applyAlignment="1" applyBorder="1" applyFont="1" applyFill="1">
      <alignment horizontal="center" vertical="center" wrapText="1"/>
    </xf>
    <xf numFmtId="0" fontId="3" fillId="26" borderId="37" xfId="0" applyAlignment="1" applyBorder="1" applyFont="1" applyFill="1">
      <alignment horizontal="center" vertical="center" wrapText="1"/>
    </xf>
    <xf numFmtId="0" fontId="3" fillId="26" borderId="17" xfId="0" applyAlignment="1" applyBorder="1" applyFont="1" applyFill="1">
      <alignment horizontal="center" vertical="center" wrapText="1"/>
    </xf>
    <xf numFmtId="0" fontId="3" fillId="26" borderId="38" xfId="0" applyAlignment="1" applyBorder="1" applyFont="1" applyFill="1">
      <alignment horizontal="center" vertical="center" wrapText="1"/>
    </xf>
    <xf numFmtId="0" fontId="3" fillId="26" borderId="12" xfId="0" applyAlignment="1" applyBorder="1" applyFont="1" applyFill="1">
      <alignment horizontal="center" vertical="center" wrapText="1"/>
    </xf>
    <xf numFmtId="0" fontId="3" fillId="0" borderId="10" xfId="0" applyAlignment="1" applyBorder="1" applyFont="1">
      <alignment horizontal="center" vertical="center" wrapText="1"/>
    </xf>
    <xf numFmtId="0" fontId="5" fillId="0" borderId="19" xfId="0" applyAlignment="1" applyBorder="1" applyFont="1">
      <alignment horizontal="center" vertical="center" wrapText="1"/>
    </xf>
    <xf numFmtId="0" fontId="3" fillId="0" borderId="39" xfId="0" applyAlignment="1" applyBorder="1" applyFont="1">
      <alignment horizontal="center" vertical="center" wrapText="1"/>
    </xf>
    <xf numFmtId="0" fontId="5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horizontal="center" vertical="center" wrapText="1"/>
    </xf>
    <xf numFmtId="0" fontId="3" fillId="25" borderId="19" xfId="0" applyAlignment="1" applyBorder="1" applyFont="1" applyFill="1">
      <alignment wrapText="1"/>
    </xf>
    <xf numFmtId="0" fontId="3" fillId="25" borderId="39" xfId="0" applyAlignment="1" applyBorder="1" applyFont="1" applyFill="1">
      <alignment wrapText="1"/>
    </xf>
    <xf numFmtId="15" fontId="5" fillId="0" borderId="19" xfId="0" applyAlignment="1" applyBorder="1" applyFont="1" applyNumberFormat="1">
      <alignment horizontal="center" vertical="center" wrapText="1"/>
    </xf>
    <xf numFmtId="0" fontId="5" fillId="0" borderId="39" xfId="0" applyAlignment="1" applyBorder="1" applyFont="1">
      <alignment horizontal="center" vertical="center" wrapText="1"/>
    </xf>
    <xf numFmtId="0" fontId="28" fillId="0" borderId="0" xfId="0" applyAlignment="1" applyFont="1">
      <alignment horizontal="left"/>
    </xf>
    <xf numFmtId="0" fontId="3" fillId="0" borderId="0" xfId="0" applyAlignment="1" applyFont="1">
      <alignment horizontal="left"/>
    </xf>
    <xf numFmtId="0" fontId="3" fillId="26" borderId="25" xfId="0" applyAlignment="1" applyBorder="1" applyFont="1" applyFill="1">
      <alignment horizontal="left"/>
    </xf>
    <xf numFmtId="0" fontId="0" fillId="26" borderId="10" xfId="0" applyAlignment="1" applyBorder="1" applyFill="1">
      <alignment horizontal="left"/>
    </xf>
    <xf numFmtId="0" fontId="0" fillId="26" borderId="15" xfId="0" applyAlignment="1" applyBorder="1" applyFill="1">
      <alignment horizontal="left"/>
    </xf>
    <xf numFmtId="0" fontId="3" fillId="0" borderId="25" xfId="0" applyBorder="1" applyFont="1"/>
    <xf numFmtId="0" fontId="0" fillId="0" borderId="10" xfId="0" applyBorder="1"/>
    <xf numFmtId="0" fontId="0" fillId="0" borderId="15" xfId="0" applyBorder="1"/>
    <xf numFmtId="0" fontId="23" fillId="0" borderId="40" xfId="0" applyAlignment="1" applyBorder="1" applyFont="1">
      <alignment horizontal="center" vertical="center"/>
    </xf>
    <xf numFmtId="0" fontId="23" fillId="0" borderId="41" xfId="0" applyAlignment="1" applyBorder="1" applyFont="1">
      <alignment horizontal="center" vertical="center"/>
    </xf>
    <xf numFmtId="0" fontId="2" fillId="0" borderId="0" xfId="0" applyFont="1"/>
    <xf numFmtId="15" fontId="5" fillId="0" borderId="10" xfId="0" applyAlignment="1" applyBorder="1" applyFont="1" applyNumberFormat="1">
      <alignment horizontal="center" vertical="center" wrapText="1"/>
    </xf>
    <xf numFmtId="0" fontId="2" fillId="0" borderId="10" xfId="0" applyAlignment="1" applyBorder="1" applyFont="1">
      <alignment horizontal="center"/>
    </xf>
    <xf numFmtId="0" fontId="3" fillId="0" borderId="10" xfId="0" applyAlignment="1" applyBorder="1" applyFont="1">
      <alignment horizontal="center"/>
    </xf>
    <xf numFmtId="0" fontId="5" fillId="25" borderId="10" xfId="0" applyAlignment="1" applyBorder="1" applyFont="1" applyFill="1">
      <alignment horizontal="center" vertical="center" wrapText="1"/>
    </xf>
    <xf numFmtId="0" fontId="3" fillId="25" borderId="30" xfId="0" applyAlignment="1" applyBorder="1" applyFont="1" applyFill="1">
      <alignment horizontal="center" vertical="center" wrapText="1"/>
    </xf>
    <xf numFmtId="0" fontId="3" fillId="0" borderId="30" xfId="0" applyAlignment="1" applyBorder="1" applyFont="1">
      <alignment horizontal="center" vertical="center" wrapText="1"/>
    </xf>
    <xf numFmtId="0" fontId="23" fillId="0" borderId="42" xfId="0" applyAlignment="1" applyBorder="1" applyFont="1">
      <alignment horizontal="left" vertical="center"/>
    </xf>
    <xf numFmtId="0" fontId="0" fillId="0" borderId="43" xfId="0" applyAlignment="1" applyBorder="1">
      <alignment horizontal="left" vertical="center"/>
    </xf>
    <xf numFmtId="0" fontId="1" fillId="0" borderId="44" xfId="0" applyAlignment="1" applyBorder="1" applyFont="1">
      <alignment horizontal="center" vertical="center" wrapText="1"/>
    </xf>
    <xf numFmtId="0" fontId="1" fillId="0" borderId="45" xfId="0" applyAlignment="1" applyBorder="1" applyFont="1">
      <alignment horizontal="center" vertical="center" wrapText="1"/>
    </xf>
    <xf numFmtId="0" fontId="1" fillId="0" borderId="46" xfId="0" applyAlignment="1" applyBorder="1" applyFont="1">
      <alignment horizontal="center" vertical="center" wrapText="1"/>
    </xf>
    <xf numFmtId="0" fontId="3" fillId="26" borderId="10" xfId="0" applyAlignment="1" applyBorder="1" applyFont="1" applyFill="1">
      <alignment horizontal="center"/>
    </xf>
    <xf numFmtId="0" fontId="3" fillId="28" borderId="10" xfId="0" applyAlignment="1" applyBorder="1" applyFont="1" applyFill="1">
      <alignment horizontal="center"/>
    </xf>
    <xf numFmtId="0" fontId="3" fillId="28" borderId="15" xfId="0" applyAlignment="1" applyBorder="1" applyFont="1" applyFill="1">
      <alignment horizontal="center"/>
    </xf>
    <xf numFmtId="0" fontId="24" fillId="29" borderId="22" xfId="0" applyAlignment="1" applyBorder="1" applyFont="1" applyFill="1">
      <alignment horizontal="center" vertical="center"/>
    </xf>
    <xf numFmtId="0" fontId="3" fillId="0" borderId="11" xfId="0" applyAlignment="1" applyBorder="1" applyFont="1">
      <alignment horizontal="center" vertical="center"/>
    </xf>
    <xf numFmtId="0" fontId="3" fillId="0" borderId="22" xfId="0" applyAlignment="1" applyBorder="1" applyFont="1">
      <alignment horizontal="center" vertical="center"/>
    </xf>
    <xf numFmtId="0" fontId="3" fillId="0" borderId="24" xfId="0" applyAlignment="1" applyBorder="1" applyFont="1">
      <alignment horizontal="center" vertical="center"/>
    </xf>
    <xf numFmtId="0" fontId="3" fillId="0" borderId="12" xfId="0" applyAlignment="1" applyBorder="1" applyFont="1">
      <alignment horizontal="center" vertical="center"/>
    </xf>
    <xf numFmtId="0" fontId="3" fillId="24" borderId="47" xfId="0" applyAlignment="1" applyBorder="1" applyFont="1" applyFill="1">
      <alignment horizontal="center" vertical="center" wrapText="1"/>
    </xf>
    <xf numFmtId="0" fontId="3" fillId="24" borderId="17" xfId="0" applyAlignment="1" applyBorder="1" applyFont="1" applyFill="1">
      <alignment horizontal="center" vertical="center" wrapText="1"/>
    </xf>
  </cellXfs>
  <cellStyles count="43"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Explanatory Text" xfId="28" builtinId="53"/>
    <cellStyle name="Good" xfId="29" builtinId="26"/>
    <cellStyle name="Heading 1" xfId="30" builtinId="16"/>
    <cellStyle name="Heading 2" xfId="31" builtinId="17"/>
    <cellStyle name="Heading 3" xfId="32" builtinId="18"/>
    <cellStyle name="Heading 4" xfId="33" builtinId="19"/>
    <cellStyle name="Input" xfId="34" builtinId="20"/>
    <cellStyle name="Linked Cell" xfId="35" builtinId="24"/>
    <cellStyle name="Neutral" xfId="36" builtinId="28"/>
    <cellStyle name="Normal" xfId="0" builtinId="0"/>
    <cellStyle name="Normal 2" xfId="42"/>
    <cellStyle name="Note" xfId="37" builtinId="10"/>
    <cellStyle name="Output" xfId="38" builtinId="21"/>
    <cellStyle name="Title" xfId="39" builtinId="15"/>
    <cellStyle name="Total" xfId="40" builtinId="25"/>
    <cellStyle name="Warning Text" xfId="41" builtinId="11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5" Type="http://schemas.openxmlformats.org/officeDocument/2006/relationships/customXml" Target="../customXml/item1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7" Type="http://schemas.openxmlformats.org/officeDocument/2006/relationships/customXml" Target="../customXml/item3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Z179"/>
  <sheetViews>
    <sheetView topLeftCell="A35" view="normal" tabSelected="1" workbookViewId="0">
      <selection pane="topLeft" activeCell="B21" sqref="B21:B58"/>
    </sheetView>
  </sheetViews>
  <sheetFormatPr defaultColWidth="9.26953125" defaultRowHeight="13"/>
  <cols>
    <col min="1" max="1" width="6.27734375" style="13" customWidth="1"/>
    <col min="2" max="2" width="12.41796875" style="13" customWidth="1"/>
    <col min="3" max="3" width="2.7109375" style="13" customWidth="1"/>
    <col min="4" max="4" width="12.7109375" style="13" customWidth="1"/>
    <col min="5" max="5" width="13.41796875" style="13" customWidth="1"/>
    <col min="6" max="7" width="12.7109375" style="13" customWidth="1"/>
    <col min="8" max="8" width="14" style="13" customWidth="1"/>
    <col min="9" max="9" width="10.27734375" style="13" customWidth="1"/>
    <col min="10" max="10" width="15.7109375" style="13" customWidth="1"/>
    <col min="11" max="11" width="11.41796875" style="13" customWidth="1"/>
    <col min="12" max="12" width="10.27734375" style="13" customWidth="1"/>
    <col min="13" max="13" width="12" style="13" customWidth="1"/>
    <col min="14" max="14" width="2.7109375" style="13" customWidth="1"/>
    <col min="15" max="15" width="10.41796875" style="13" customWidth="1"/>
    <col min="16" max="16" width="2.7109375" style="13" customWidth="1"/>
    <col min="17" max="17" width="12.7109375" style="13" customWidth="1"/>
    <col min="18" max="18" width="2.7109375" style="13" customWidth="1"/>
    <col min="19" max="19" width="12.7109375" style="13" customWidth="1"/>
    <col min="20" max="20" width="2.7109375" style="13" customWidth="1"/>
    <col min="21" max="21" width="14.27734375" style="13" customWidth="1"/>
    <col min="22" max="22" width="2.7109375" style="13" customWidth="1"/>
    <col min="23" max="24" width="12.7109375" style="13" customWidth="1"/>
    <col min="25" max="29" width="9.27734375" style="13" customWidth="1"/>
    <col min="30" max="31" width="15.27734375" style="13" hidden="1" customWidth="1"/>
    <col min="32" max="16384" width="9.27734375" style="13" customWidth="1"/>
  </cols>
  <sheetData>
    <row r="1" spans="18:18" ht="13.5" hidden="1" thickBot="1">
      <c r="R1" s="1"/>
    </row>
    <row r="2" spans="1:18" ht="6" customHeight="1" hidden="1">
      <c r="A2" s="125"/>
      <c r="B2" s="126"/>
      <c r="C2" s="126"/>
      <c r="D2" s="126"/>
      <c r="E2" s="126"/>
      <c r="F2" s="126"/>
      <c r="G2" s="126"/>
      <c r="H2" s="126"/>
      <c r="I2" s="127"/>
      <c r="J2" s="47"/>
      <c r="K2" s="11"/>
      <c r="L2" s="11"/>
      <c r="M2" s="11"/>
      <c r="N2" s="11"/>
      <c r="O2" s="12"/>
      <c r="P2" s="7"/>
      <c r="Q2" s="19"/>
      <c r="R2" s="7"/>
    </row>
    <row r="3" spans="1:18" ht="18" hidden="1">
      <c r="A3" s="48"/>
      <c r="B3" s="2"/>
      <c r="C3" s="7" t="s">
        <v>3</v>
      </c>
      <c r="D3" s="128" t="s">
        <v>28</v>
      </c>
      <c r="E3" s="128"/>
      <c r="F3" s="128"/>
      <c r="G3" s="128"/>
      <c r="H3" s="128"/>
      <c r="I3" s="128"/>
      <c r="J3" s="49" t="s">
        <v>3</v>
      </c>
      <c r="K3" s="14"/>
      <c r="L3" s="14" t="s">
        <v>3</v>
      </c>
      <c r="M3" s="129" t="s">
        <v>29</v>
      </c>
      <c r="N3" s="129"/>
      <c r="O3" s="129"/>
      <c r="P3" s="129"/>
      <c r="Q3" s="130"/>
      <c r="R3" s="7"/>
    </row>
    <row r="4" spans="1:18" hidden="1">
      <c r="A4" s="131"/>
      <c r="B4" s="132"/>
      <c r="C4" s="7" t="s">
        <v>3</v>
      </c>
      <c r="D4" s="15"/>
      <c r="E4" s="5"/>
      <c r="F4" s="5"/>
      <c r="G4" s="5"/>
      <c r="H4" s="5"/>
      <c r="I4" s="5"/>
      <c r="J4" s="50"/>
      <c r="K4" s="20"/>
      <c r="L4" s="5"/>
      <c r="M4" s="5"/>
      <c r="N4" s="5"/>
      <c r="O4" s="5"/>
      <c r="P4" s="5"/>
      <c r="Q4" s="136" t="s">
        <v>27</v>
      </c>
      <c r="R4" s="7"/>
    </row>
    <row r="5" spans="1:18" hidden="1">
      <c r="A5" s="133"/>
      <c r="B5" s="132"/>
      <c r="C5" s="7" t="s">
        <v>3</v>
      </c>
      <c r="D5" s="4" t="s">
        <v>8</v>
      </c>
      <c r="E5" s="5" t="s">
        <v>7</v>
      </c>
      <c r="F5" s="5"/>
      <c r="G5" s="5" t="s">
        <v>9</v>
      </c>
      <c r="H5" s="5" t="s">
        <v>18</v>
      </c>
      <c r="I5" s="5" t="s">
        <v>10</v>
      </c>
      <c r="J5" s="50" t="s">
        <v>18</v>
      </c>
      <c r="K5" s="20" t="s">
        <v>23</v>
      </c>
      <c r="L5" s="5" t="s">
        <v>24</v>
      </c>
      <c r="M5" s="5" t="s">
        <v>12</v>
      </c>
      <c r="N5" s="5"/>
      <c r="O5" s="5" t="s">
        <v>13</v>
      </c>
      <c r="P5" s="5"/>
      <c r="Q5" s="137"/>
      <c r="R5" s="7"/>
    </row>
    <row r="6" spans="1:18" hidden="1">
      <c r="A6" s="133"/>
      <c r="B6" s="132"/>
      <c r="C6" s="7" t="s">
        <v>3</v>
      </c>
      <c r="D6" s="5" t="s">
        <v>2</v>
      </c>
      <c r="E6" s="5">
        <v>6396</v>
      </c>
      <c r="F6" s="5" t="s">
        <v>3</v>
      </c>
      <c r="G6" s="5">
        <v>0</v>
      </c>
      <c r="H6" s="21">
        <v>0</v>
      </c>
      <c r="I6" s="5">
        <v>0</v>
      </c>
      <c r="J6" s="51">
        <v>0</v>
      </c>
      <c r="K6" s="22">
        <v>0.061</v>
      </c>
      <c r="L6" s="5">
        <v>0.145</v>
      </c>
      <c r="M6" s="16">
        <v>0</v>
      </c>
      <c r="N6" s="5"/>
      <c r="O6" s="6">
        <v>0</v>
      </c>
      <c r="P6" s="5"/>
      <c r="Q6" s="23">
        <v>12570</v>
      </c>
      <c r="R6" s="7"/>
    </row>
    <row r="7" spans="1:18" hidden="1">
      <c r="A7" s="133"/>
      <c r="B7" s="132"/>
      <c r="C7" s="7" t="s">
        <v>3</v>
      </c>
      <c r="D7" s="5" t="s">
        <v>14</v>
      </c>
      <c r="E7" s="5">
        <v>9096</v>
      </c>
      <c r="F7" s="5"/>
      <c r="G7" s="5">
        <v>0</v>
      </c>
      <c r="H7" s="21">
        <v>48</v>
      </c>
      <c r="I7" s="5">
        <v>0</v>
      </c>
      <c r="J7" s="51">
        <v>0</v>
      </c>
      <c r="K7" s="22"/>
      <c r="L7" s="5"/>
      <c r="M7" s="16">
        <v>37700</v>
      </c>
      <c r="N7" s="5"/>
      <c r="O7" s="6">
        <v>0.2</v>
      </c>
      <c r="P7" s="5"/>
      <c r="Q7" s="24"/>
      <c r="R7" s="7"/>
    </row>
    <row r="8" spans="1:18" hidden="1">
      <c r="A8" s="133"/>
      <c r="B8" s="132"/>
      <c r="C8" s="7"/>
      <c r="D8" s="5" t="s">
        <v>15</v>
      </c>
      <c r="E8" s="5">
        <v>12576</v>
      </c>
      <c r="F8" s="5" t="s">
        <v>3</v>
      </c>
      <c r="G8" s="5">
        <v>0</v>
      </c>
      <c r="H8" s="21">
        <v>48</v>
      </c>
      <c r="I8" s="5">
        <v>0.138</v>
      </c>
      <c r="J8" s="51">
        <v>0</v>
      </c>
      <c r="K8" s="22"/>
      <c r="L8" s="5"/>
      <c r="M8" s="16">
        <v>87440</v>
      </c>
      <c r="N8" s="5"/>
      <c r="O8" s="6">
        <v>0.4</v>
      </c>
      <c r="P8" s="5"/>
      <c r="Q8" s="24"/>
      <c r="R8" s="7"/>
    </row>
    <row r="9" spans="1:18" hidden="1">
      <c r="A9" s="133"/>
      <c r="B9" s="132"/>
      <c r="C9" s="7"/>
      <c r="D9" s="5" t="s">
        <v>4</v>
      </c>
      <c r="E9" s="5">
        <v>50268</v>
      </c>
      <c r="F9" s="5" t="s">
        <v>3</v>
      </c>
      <c r="G9" s="5">
        <v>0.08</v>
      </c>
      <c r="H9" s="21">
        <f>SUM(E9-E8)*8%</f>
        <v>3015.36</v>
      </c>
      <c r="I9" s="5">
        <v>0.138</v>
      </c>
      <c r="J9" s="51">
        <f>SUM(E9-E8)*13.8%</f>
        <v>5201.496</v>
      </c>
      <c r="K9" s="22"/>
      <c r="L9" s="5"/>
      <c r="M9" s="16">
        <v>99999999</v>
      </c>
      <c r="N9" s="5"/>
      <c r="O9" s="6">
        <v>0.45</v>
      </c>
      <c r="P9" s="5"/>
      <c r="Q9" s="24"/>
      <c r="R9" s="7"/>
    </row>
    <row r="10" spans="1:18" hidden="1">
      <c r="A10" s="133"/>
      <c r="B10" s="132"/>
      <c r="C10" s="7"/>
      <c r="D10" s="5" t="s">
        <v>5</v>
      </c>
      <c r="E10" s="5">
        <v>50268</v>
      </c>
      <c r="F10" s="5" t="s">
        <v>3</v>
      </c>
      <c r="G10" s="5">
        <v>0.08</v>
      </c>
      <c r="H10" s="21">
        <f>SUM(E10-E9)*8%</f>
        <v>0</v>
      </c>
      <c r="I10" s="5">
        <v>0.138</v>
      </c>
      <c r="J10" s="51">
        <f>SUM(E10-E9)*13.8%</f>
        <v>0</v>
      </c>
      <c r="K10" s="22"/>
      <c r="L10" s="5"/>
      <c r="M10" s="16"/>
      <c r="N10" s="5"/>
      <c r="O10" s="6"/>
      <c r="P10" s="5"/>
      <c r="Q10" s="24"/>
      <c r="R10" s="7"/>
    </row>
    <row r="11" spans="1:18" hidden="1">
      <c r="A11" s="134"/>
      <c r="B11" s="135"/>
      <c r="C11" s="7"/>
      <c r="D11" s="5" t="s">
        <v>6</v>
      </c>
      <c r="E11" s="5">
        <v>99999999</v>
      </c>
      <c r="F11" s="5" t="s">
        <v>3</v>
      </c>
      <c r="G11" s="5">
        <v>0.02</v>
      </c>
      <c r="H11" s="21"/>
      <c r="I11" s="5">
        <v>0.138</v>
      </c>
      <c r="J11" s="51"/>
      <c r="K11" s="22"/>
      <c r="L11" s="5"/>
      <c r="M11" s="16"/>
      <c r="N11" s="5"/>
      <c r="O11" s="6"/>
      <c r="P11" s="5"/>
      <c r="Q11" s="24"/>
      <c r="R11" s="7"/>
    </row>
    <row r="12" spans="1:18" ht="18" hidden="1">
      <c r="A12" s="52"/>
      <c r="B12" s="3"/>
      <c r="C12" s="1"/>
      <c r="D12" s="1"/>
      <c r="E12" s="1"/>
      <c r="F12" s="1"/>
      <c r="G12" s="1"/>
      <c r="H12" s="25" t="s">
        <v>3</v>
      </c>
      <c r="I12" s="1"/>
      <c r="J12" s="70">
        <f>SUM(J6:J10)</f>
        <v>5201.496</v>
      </c>
      <c r="K12" s="26"/>
      <c r="L12" s="1"/>
      <c r="M12" s="27"/>
      <c r="N12" s="1"/>
      <c r="O12" s="28"/>
      <c r="P12" s="1"/>
      <c r="Q12" s="1"/>
      <c r="R12" s="1"/>
    </row>
    <row r="13" spans="1:24">
      <c r="A13" s="123" t="s">
        <v>3</v>
      </c>
      <c r="B13" s="124"/>
      <c r="C13" s="124"/>
      <c r="D13" s="124"/>
      <c r="E13" s="124"/>
      <c r="F13" s="124"/>
      <c r="G13" s="124"/>
      <c r="H13" s="124"/>
      <c r="I13" s="124"/>
      <c r="J13" s="72"/>
      <c r="K13" s="29"/>
      <c r="L13" s="29"/>
      <c r="M13" s="29"/>
      <c r="N13" s="29"/>
      <c r="O13" s="29"/>
      <c r="P13" s="30"/>
      <c r="Q13" s="30"/>
      <c r="R13" s="30"/>
      <c r="S13" s="30"/>
      <c r="T13" s="30"/>
      <c r="U13" s="30"/>
      <c r="V13" s="30"/>
      <c r="W13" s="30"/>
      <c r="X13" s="30"/>
    </row>
    <row r="14" spans="1:10" ht="15" customHeight="1">
      <c r="A14" s="108" t="s">
        <v>26</v>
      </c>
      <c r="B14" s="109"/>
      <c r="C14" s="109"/>
      <c r="D14" s="109"/>
      <c r="E14" s="109"/>
      <c r="F14" s="109"/>
      <c r="G14" s="109"/>
      <c r="H14" s="109"/>
      <c r="I14" s="110"/>
      <c r="J14" s="73"/>
    </row>
    <row r="15" spans="1:10">
      <c r="A15" s="111"/>
      <c r="B15" s="112"/>
      <c r="C15" s="112"/>
      <c r="D15" s="112"/>
      <c r="E15" s="112"/>
      <c r="F15" s="112"/>
      <c r="G15" s="112"/>
      <c r="H15" s="112"/>
      <c r="I15" s="113"/>
      <c r="J15" s="74"/>
    </row>
    <row r="16" spans="1:31" ht="15" customHeight="1" thickBot="1">
      <c r="A16" s="1" t="s">
        <v>33</v>
      </c>
      <c r="B16" s="112"/>
      <c r="C16" s="112"/>
      <c r="D16" s="112"/>
      <c r="E16" s="112"/>
      <c r="F16" s="112"/>
      <c r="G16" s="112"/>
      <c r="H16" s="112"/>
      <c r="I16" s="112"/>
      <c r="J16" s="74"/>
      <c r="AD16" s="114" t="s">
        <v>19</v>
      </c>
      <c r="AE16" s="115"/>
    </row>
    <row r="17" spans="1:31" ht="15" customHeight="1">
      <c r="A17" s="116"/>
      <c r="B17" s="13"/>
      <c r="C17" s="13"/>
      <c r="D17" s="13"/>
      <c r="E17" s="13"/>
      <c r="F17" s="13"/>
      <c r="G17" s="13"/>
      <c r="H17" s="13"/>
      <c r="I17" s="13"/>
      <c r="J17" s="13"/>
      <c r="AD17" s="31"/>
      <c r="AE17" s="32"/>
    </row>
    <row r="18" spans="1:31">
      <c r="A18" s="9" t="s">
        <v>0</v>
      </c>
      <c r="B18" s="117" t="s">
        <v>34</v>
      </c>
      <c r="C18" s="118"/>
      <c r="D18" s="9" t="s">
        <v>30</v>
      </c>
      <c r="E18" s="9" t="s">
        <v>20</v>
      </c>
      <c r="F18" s="97"/>
      <c r="G18" s="97"/>
      <c r="H18" s="9" t="s">
        <v>31</v>
      </c>
      <c r="I18" s="120" t="s">
        <v>1</v>
      </c>
      <c r="J18" s="121" t="s">
        <v>3</v>
      </c>
      <c r="K18" s="29"/>
      <c r="L18" s="33"/>
      <c r="M18" s="33"/>
      <c r="N18" s="29"/>
      <c r="O18" s="33"/>
      <c r="P18" s="33"/>
      <c r="Q18" s="33"/>
      <c r="R18" s="33"/>
      <c r="S18" s="33"/>
      <c r="T18" s="33"/>
      <c r="V18" s="33"/>
      <c r="AD18" s="83" t="s">
        <v>11</v>
      </c>
      <c r="AE18" s="83"/>
    </row>
    <row r="19" spans="1:31" ht="74.25" customHeight="1">
      <c r="A19" s="59"/>
      <c r="B19" s="97"/>
      <c r="C19" s="119"/>
      <c r="D19" s="97"/>
      <c r="E19" s="9"/>
      <c r="F19" s="9" t="s">
        <v>21</v>
      </c>
      <c r="G19" s="9" t="s">
        <v>22</v>
      </c>
      <c r="H19" s="97"/>
      <c r="I19" s="97"/>
      <c r="J19" s="122"/>
      <c r="K19" s="34"/>
      <c r="L19" s="34"/>
      <c r="M19" s="34"/>
      <c r="N19" s="35"/>
      <c r="O19" s="34"/>
      <c r="P19" s="35"/>
      <c r="Q19" s="34"/>
      <c r="R19" s="34"/>
      <c r="S19" s="34"/>
      <c r="T19" s="34"/>
      <c r="U19" s="36"/>
      <c r="V19" s="34"/>
      <c r="W19" s="36"/>
      <c r="X19" s="36"/>
      <c r="Y19" s="36"/>
      <c r="Z19" s="36"/>
      <c r="AD19" s="8" t="s">
        <v>17</v>
      </c>
      <c r="AE19" s="8" t="s">
        <v>16</v>
      </c>
    </row>
    <row r="20" spans="1:31">
      <c r="A20" s="53"/>
      <c r="B20" s="1"/>
      <c r="C20" s="1"/>
      <c r="D20" s="1"/>
      <c r="E20" s="1"/>
      <c r="F20" s="54" t="s">
        <v>3</v>
      </c>
      <c r="G20" s="54" t="s">
        <v>3</v>
      </c>
      <c r="H20" s="1"/>
      <c r="I20" s="71"/>
      <c r="J20" s="74"/>
      <c r="Y20" s="37"/>
      <c r="Z20" s="37"/>
      <c r="AD20" s="17" t="s">
        <v>3</v>
      </c>
      <c r="AE20" s="17" t="s">
        <v>3</v>
      </c>
    </row>
    <row r="21" spans="1:31" ht="14.5">
      <c r="A21" s="55">
        <v>1</v>
      </c>
      <c r="B21" s="82">
        <v>70615</v>
      </c>
      <c r="C21" s="18"/>
      <c r="D21" s="10">
        <f>SUM(B21*$K$6)</f>
        <v>4307.515</v>
      </c>
      <c r="E21" s="10">
        <f>+B21-D21</f>
        <v>66307.485</v>
      </c>
      <c r="F21" s="54">
        <f>IF((AD21&lt;=0),AD21*0,IF(AND(AD21&gt;0),AD21*1))</f>
        <v>3422.3</v>
      </c>
      <c r="G21" s="54">
        <f>IF((AE21&lt;=0),AE21*0,IF(AND(AE21&gt;0),AE21*1))</f>
        <v>3336.1497</v>
      </c>
      <c r="H21" s="10">
        <f>+D21</f>
        <v>4307.515</v>
      </c>
      <c r="I21" s="10">
        <f>+F21-G21</f>
        <v>86.150300000000243</v>
      </c>
      <c r="J21" s="38"/>
      <c r="K21" s="38"/>
      <c r="L21" s="39"/>
      <c r="M21" s="39"/>
      <c r="N21" s="38"/>
      <c r="O21" s="38"/>
      <c r="P21" s="38"/>
      <c r="Q21" s="38"/>
      <c r="R21" s="38"/>
      <c r="S21" s="38"/>
      <c r="T21" s="38"/>
      <c r="U21" s="40"/>
      <c r="V21" s="38"/>
      <c r="W21" s="38"/>
      <c r="X21" s="38"/>
      <c r="Y21" s="37"/>
      <c r="Z21" s="37"/>
      <c r="AD21" s="17">
        <f>IF(AND(B21&gt;0,B21&lt;=$E$6),B21*$G$6,IF(AND(B21&gt;$E$6,B21&lt;=$E$7),((B21-$E$6)*$G$7)+($E$6*$G$6),IF(AND(B21&gt;$E$7,B21&lt;=$E$8),((B21-$E$7)*$G$8)+(($E$7-$E$6)*$G$7)+($E$6*$G$6),IF(AND(B21&gt;$E$8,B21&lt;=$E$9),((B21-$E$8)*$G$9)+(($E$8-$E$7)*$G$8)+(($E$7-$E$6)*$G$7)+($E$6*$G$6),IF(AND(B21&gt;$E$9,B21&lt;=$E$10),((B21-$E$9)*$G$10)+(($E$9-$E$8)*$G$9)+(($E$8-$E$7)*$G$8)+(($E$7-$E$6)*$G$7)+($E$6*$G$6),IF(AND(B21&gt;$E$10),((B21-$E$10)*$G$11)+(($E$10-$E$9)*$G$10)+(($E$9-$E$8)*$G$9)+(($E$8-$E$7)*$G$8)+(($E$7-$E$6)*$G$7)+($E$6*$G$6)))))))</f>
        <v>3422.3</v>
      </c>
      <c r="AE21" s="17">
        <f>IF(AND(E21&gt;0,E21&lt;=$E$6),E21*$G$6,IF(AND(E21&gt;$E$6,E21&lt;=$E$7),((E21-$E$6)*$G$7)+($E$6*$G$6),IF(AND(E21&gt;$E$7,E21&lt;=$E$8),((E21-$E$7)*$G$8)+(($E$7-$E$6)*$G$7)+($E$6*$G$6),IF(AND(E21&gt;$E$8,E21&lt;=$E$9),((E21-$E$8)*$G$9)+(($E$8-$E$7)*$G$8)+(($E$7-$E$6)*$G$7)+($E$6*$G$6),IF(AND(E21&gt;$E$9,E21&lt;=$E$10),((E21-$E$9)*$G$10)+(($E$9-$E$8)*$G$9)+(($E$8-$E$7)*$G$8)+(($E$7-$E$6)*$G$7)+($E$6*$G$6),IF(AND(E21&gt;$E$10),((E21-$E$10)*$G$11)+(($E$10-$E$9)*$G$10)+(($E$9-$E$8)*$G$9)+(($E$8-$E$7)*$G$8)+(($E$7-$E$6)*$G$7)+($E$6*$G$6)))))))</f>
        <v>3336.1497</v>
      </c>
    </row>
    <row r="22" spans="1:31" ht="14.5">
      <c r="A22" s="55">
        <v>2</v>
      </c>
      <c r="B22" s="82">
        <v>71618</v>
      </c>
      <c r="C22" s="18"/>
      <c r="D22" s="10">
        <f>SUM(B22*$K$6)</f>
        <v>4368.698</v>
      </c>
      <c r="E22" s="10">
        <f>+B22-D22</f>
        <v>67249.302</v>
      </c>
      <c r="F22" s="54">
        <f>IF((AD22&lt;=0),AD22*0,IF(AND(AD22&gt;0),AD22*1))</f>
        <v>3442.36</v>
      </c>
      <c r="G22" s="54">
        <f>IF((AE22&lt;=0),AE22*0,IF(AND(AE22&gt;0),AE22*1))</f>
        <v>3354.9860400000002</v>
      </c>
      <c r="H22" s="10">
        <f>+D22</f>
        <v>4368.698</v>
      </c>
      <c r="I22" s="10">
        <f>+F22-G22</f>
        <v>87.3739599999999</v>
      </c>
      <c r="J22" s="38"/>
      <c r="K22" s="38"/>
      <c r="L22" s="39"/>
      <c r="M22" s="39"/>
      <c r="N22" s="38"/>
      <c r="O22" s="38"/>
      <c r="P22" s="38"/>
      <c r="Q22" s="38"/>
      <c r="R22" s="38"/>
      <c r="S22" s="38"/>
      <c r="T22" s="38"/>
      <c r="U22" s="40"/>
      <c r="V22" s="38"/>
      <c r="W22" s="41"/>
      <c r="X22" s="41"/>
      <c r="Y22" s="37"/>
      <c r="Z22" s="37"/>
      <c r="AD22" s="17">
        <f>IF(AND(B22&gt;0,B22&lt;=$E$6),B22*$G$6,IF(AND(B22&gt;$E$6,B22&lt;=$E$7),((B22-$E$6)*$G$7)+($E$6*$G$6),IF(AND(B22&gt;$E$7,B22&lt;=$E$8),((B22-$E$7)*$G$8)+(($E$7-$E$6)*$G$7)+($E$6*$G$6),IF(AND(B22&gt;$E$8,B22&lt;=$E$9),((B22-$E$8)*$G$9)+(($E$8-$E$7)*$G$8)+(($E$7-$E$6)*$G$7)+($E$6*$G$6),IF(AND(B22&gt;$E$9,B22&lt;=$E$10),((B22-$E$9)*$G$10)+(($E$9-$E$8)*$G$9)+(($E$8-$E$7)*$G$8)+(($E$7-$E$6)*$G$7)+($E$6*$G$6),IF(AND(B22&gt;$E$10),((B22-$E$10)*$G$11)+(($E$10-$E$9)*$G$10)+(($E$9-$E$8)*$G$9)+(($E$8-$E$7)*$G$8)+(($E$7-$E$6)*$G$7)+($E$6*$G$6)))))))</f>
        <v>3442.36</v>
      </c>
      <c r="AE22" s="17">
        <f>IF(AND(E22&gt;0,E22&lt;=$E$6),E22*$G$6,IF(AND(E22&gt;$E$6,E22&lt;=$E$7),((E22-$E$6)*$G$7)+($E$6*$G$6),IF(AND(E22&gt;$E$7,E22&lt;=$E$8),((E22-$E$7)*$G$8)+(($E$7-$E$6)*$G$7)+($E$6*$G$6),IF(AND(E22&gt;$E$8,E22&lt;=$E$9),((E22-$E$8)*$G$9)+(($E$8-$E$7)*$G$8)+(($E$7-$E$6)*$G$7)+($E$6*$G$6),IF(AND(E22&gt;$E$9,E22&lt;=$E$10),((E22-$E$9)*$G$10)+(($E$9-$E$8)*$G$9)+(($E$8-$E$7)*$G$8)+(($E$7-$E$6)*$G$7)+($E$6*$G$6),IF(AND(E22&gt;$E$10),((E22-$E$10)*$G$11)+(($E$10-$E$9)*$G$10)+(($E$9-$E$8)*$G$9)+(($E$8-$E$7)*$G$8)+(($E$7-$E$6)*$G$7)+($E$6*$G$6)))))))</f>
        <v>3354.9860400000002</v>
      </c>
    </row>
    <row r="23" spans="1:31" ht="14.5">
      <c r="A23" s="55">
        <v>3</v>
      </c>
      <c r="B23" s="82">
        <v>73623</v>
      </c>
      <c r="C23" s="18"/>
      <c r="D23" s="10">
        <f>SUM(B23*$K$6)</f>
        <v>4491.003</v>
      </c>
      <c r="E23" s="10">
        <f>+B23-D23</f>
        <v>69131.997</v>
      </c>
      <c r="F23" s="54">
        <f>IF((AD23&lt;=0),AD23*0,IF(AND(AD23&gt;0),AD23*1))</f>
        <v>3482.46</v>
      </c>
      <c r="G23" s="54">
        <f>IF((AE23&lt;=0),AE23*0,IF(AND(AE23&gt;0),AE23*1))</f>
        <v>3392.63994</v>
      </c>
      <c r="H23" s="10">
        <f>+D23</f>
        <v>4491.003</v>
      </c>
      <c r="I23" s="10">
        <f>+F23-G23</f>
        <v>89.820060000000012</v>
      </c>
      <c r="J23" s="38"/>
      <c r="K23" s="38"/>
      <c r="L23" s="39"/>
      <c r="M23" s="39"/>
      <c r="N23" s="38"/>
      <c r="O23" s="38"/>
      <c r="P23" s="38"/>
      <c r="Q23" s="38"/>
      <c r="R23" s="38"/>
      <c r="S23" s="38"/>
      <c r="T23" s="38"/>
      <c r="U23" s="40"/>
      <c r="V23" s="38"/>
      <c r="W23" s="41"/>
      <c r="X23" s="41"/>
      <c r="Y23" s="37"/>
      <c r="Z23" s="37"/>
      <c r="AD23" s="17">
        <f>IF(AND(B23&gt;0,B23&lt;=$E$6),B23*$G$6,IF(AND(B23&gt;$E$6,B23&lt;=$E$7),((B23-$E$6)*$G$7)+($E$6*$G$6),IF(AND(B23&gt;$E$7,B23&lt;=$E$8),((B23-$E$7)*$G$8)+(($E$7-$E$6)*$G$7)+($E$6*$G$6),IF(AND(B23&gt;$E$8,B23&lt;=$E$9),((B23-$E$8)*$G$9)+(($E$8-$E$7)*$G$8)+(($E$7-$E$6)*$G$7)+($E$6*$G$6),IF(AND(B23&gt;$E$9,B23&lt;=$E$10),((B23-$E$9)*$G$10)+(($E$9-$E$8)*$G$9)+(($E$8-$E$7)*$G$8)+(($E$7-$E$6)*$G$7)+($E$6*$G$6),IF(AND(B23&gt;$E$10),((B23-$E$10)*$G$11)+(($E$10-$E$9)*$G$10)+(($E$9-$E$8)*$G$9)+(($E$8-$E$7)*$G$8)+(($E$7-$E$6)*$G$7)+($E$6*$G$6)))))))</f>
        <v>3482.46</v>
      </c>
      <c r="AE23" s="17">
        <f>IF(AND(E23&gt;0,E23&lt;=$E$6),E23*$G$6,IF(AND(E23&gt;$E$6,E23&lt;=$E$7),((E23-$E$6)*$G$7)+($E$6*$G$6),IF(AND(E23&gt;$E$7,E23&lt;=$E$8),((E23-$E$7)*$G$8)+(($E$7-$E$6)*$G$7)+($E$6*$G$6),IF(AND(E23&gt;$E$8,E23&lt;=$E$9),((E23-$E$8)*$G$9)+(($E$8-$E$7)*$G$8)+(($E$7-$E$6)*$G$7)+($E$6*$G$6),IF(AND(E23&gt;$E$9,E23&lt;=$E$10),((E23-$E$9)*$G$10)+(($E$9-$E$8)*$G$9)+(($E$8-$E$7)*$G$8)+(($E$7-$E$6)*$G$7)+($E$6*$G$6),IF(AND(E23&gt;$E$10),((E23-$E$10)*$G$11)+(($E$10-$E$9)*$G$10)+(($E$9-$E$8)*$G$9)+(($E$8-$E$7)*$G$8)+(($E$7-$E$6)*$G$7)+($E$6*$G$6)))))))</f>
        <v>3392.63994</v>
      </c>
    </row>
    <row r="24" spans="1:31" ht="14.5">
      <c r="A24" s="55">
        <v>4</v>
      </c>
      <c r="B24" s="82">
        <v>75632</v>
      </c>
      <c r="C24" s="18"/>
      <c r="D24" s="10">
        <f>SUM(B24*$K$6)</f>
        <v>4613.552</v>
      </c>
      <c r="E24" s="10">
        <f>+B24-D24</f>
        <v>71018.448</v>
      </c>
      <c r="F24" s="54">
        <f>IF((AD24&lt;=0),AD24*0,IF(AND(AD24&gt;0),AD24*1))</f>
        <v>3522.6400000000003</v>
      </c>
      <c r="G24" s="54">
        <f>IF((AE24&lt;=0),AE24*0,IF(AND(AE24&gt;0),AE24*1))</f>
        <v>3430.3689600000002</v>
      </c>
      <c r="H24" s="10">
        <f>+D24</f>
        <v>4613.552</v>
      </c>
      <c r="I24" s="10">
        <f>+F24-G24</f>
        <v>92.271040000000085</v>
      </c>
      <c r="J24" s="38"/>
      <c r="K24" s="38"/>
      <c r="L24" s="39"/>
      <c r="M24" s="39"/>
      <c r="N24" s="38"/>
      <c r="O24" s="38"/>
      <c r="P24" s="38"/>
      <c r="Q24" s="38"/>
      <c r="R24" s="38"/>
      <c r="S24" s="38"/>
      <c r="T24" s="38"/>
      <c r="U24" s="40"/>
      <c r="V24" s="38"/>
      <c r="W24" s="41"/>
      <c r="X24" s="41"/>
      <c r="Y24" s="37"/>
      <c r="Z24" s="37"/>
      <c r="AD24" s="17">
        <f>IF(AND(B24&gt;0,B24&lt;=$E$6),B24*$G$6,IF(AND(B24&gt;$E$6,B24&lt;=$E$7),((B24-$E$6)*$G$7)+($E$6*$G$6),IF(AND(B24&gt;$E$7,B24&lt;=$E$8),((B24-$E$7)*$G$8)+(($E$7-$E$6)*$G$7)+($E$6*$G$6),IF(AND(B24&gt;$E$8,B24&lt;=$E$9),((B24-$E$8)*$G$9)+(($E$8-$E$7)*$G$8)+(($E$7-$E$6)*$G$7)+($E$6*$G$6),IF(AND(B24&gt;$E$9,B24&lt;=$E$10),((B24-$E$9)*$G$10)+(($E$9-$E$8)*$G$9)+(($E$8-$E$7)*$G$8)+(($E$7-$E$6)*$G$7)+($E$6*$G$6),IF(AND(B24&gt;$E$10),((B24-$E$10)*$G$11)+(($E$10-$E$9)*$G$10)+(($E$9-$E$8)*$G$9)+(($E$8-$E$7)*$G$8)+(($E$7-$E$6)*$G$7)+($E$6*$G$6)))))))</f>
        <v>3522.6400000000003</v>
      </c>
      <c r="AE24" s="17">
        <f>IF(AND(E24&gt;0,E24&lt;=$E$6),E24*$G$6,IF(AND(E24&gt;$E$6,E24&lt;=$E$7),((E24-$E$6)*$G$7)+($E$6*$G$6),IF(AND(E24&gt;$E$7,E24&lt;=$E$8),((E24-$E$7)*$G$8)+(($E$7-$E$6)*$G$7)+($E$6*$G$6),IF(AND(E24&gt;$E$8,E24&lt;=$E$9),((E24-$E$8)*$G$9)+(($E$8-$E$7)*$G$8)+(($E$7-$E$6)*$G$7)+($E$6*$G$6),IF(AND(E24&gt;$E$9,E24&lt;=$E$10),((E24-$E$9)*$G$10)+(($E$9-$E$8)*$G$9)+(($E$8-$E$7)*$G$8)+(($E$7-$E$6)*$G$7)+($E$6*$G$6),IF(AND(E24&gt;$E$10),((E24-$E$10)*$G$11)+(($E$10-$E$9)*$G$10)+(($E$9-$E$8)*$G$9)+(($E$8-$E$7)*$G$8)+(($E$7-$E$6)*$G$7)+($E$6*$G$6)))))))</f>
        <v>3430.3689600000002</v>
      </c>
    </row>
    <row r="25" spans="1:31" ht="14.5">
      <c r="A25" s="55">
        <v>5</v>
      </c>
      <c r="B25" s="82">
        <v>77637</v>
      </c>
      <c r="C25" s="18"/>
      <c r="D25" s="10">
        <f>SUM(B25*$K$6)</f>
        <v>4735.857</v>
      </c>
      <c r="E25" s="10">
        <f>+B25-D25</f>
        <v>72901.143</v>
      </c>
      <c r="F25" s="54">
        <f>IF((AD25&lt;=0),AD25*0,IF(AND(AD25&gt;0),AD25*1))</f>
        <v>3562.7400000000002</v>
      </c>
      <c r="G25" s="54">
        <f>IF((AE25&lt;=0),AE25*0,IF(AND(AE25&gt;0),AE25*1))</f>
        <v>3468.02286</v>
      </c>
      <c r="H25" s="10">
        <f>+D25</f>
        <v>4735.857</v>
      </c>
      <c r="I25" s="10">
        <f>+F25-G25</f>
        <v>94.7171400000002</v>
      </c>
      <c r="J25" s="38"/>
      <c r="K25" s="38"/>
      <c r="L25" s="39"/>
      <c r="M25" s="39"/>
      <c r="N25" s="38"/>
      <c r="O25" s="38"/>
      <c r="P25" s="38"/>
      <c r="Q25" s="38"/>
      <c r="R25" s="38"/>
      <c r="S25" s="38"/>
      <c r="T25" s="38"/>
      <c r="U25" s="40"/>
      <c r="V25" s="38"/>
      <c r="W25" s="41"/>
      <c r="X25" s="41"/>
      <c r="Y25" s="37"/>
      <c r="Z25" s="37"/>
      <c r="AD25" s="17">
        <f>IF(AND(B25&gt;0,B25&lt;=$E$6),B25*$G$6,IF(AND(B25&gt;$E$6,B25&lt;=$E$7),((B25-$E$6)*$G$7)+($E$6*$G$6),IF(AND(B25&gt;$E$7,B25&lt;=$E$8),((B25-$E$7)*$G$8)+(($E$7-$E$6)*$G$7)+($E$6*$G$6),IF(AND(B25&gt;$E$8,B25&lt;=$E$9),((B25-$E$8)*$G$9)+(($E$8-$E$7)*$G$8)+(($E$7-$E$6)*$G$7)+($E$6*$G$6),IF(AND(B25&gt;$E$9,B25&lt;=$E$10),((B25-$E$9)*$G$10)+(($E$9-$E$8)*$G$9)+(($E$8-$E$7)*$G$8)+(($E$7-$E$6)*$G$7)+($E$6*$G$6),IF(AND(B25&gt;$E$10),((B25-$E$10)*$G$11)+(($E$10-$E$9)*$G$10)+(($E$9-$E$8)*$G$9)+(($E$8-$E$7)*$G$8)+(($E$7-$E$6)*$G$7)+($E$6*$G$6)))))))</f>
        <v>3562.7400000000002</v>
      </c>
      <c r="AE25" s="17">
        <f>IF(AND(E25&gt;0,E25&lt;=$E$6),E25*$G$6,IF(AND(E25&gt;$E$6,E25&lt;=$E$7),((E25-$E$6)*$G$7)+($E$6*$G$6),IF(AND(E25&gt;$E$7,E25&lt;=$E$8),((E25-$E$7)*$G$8)+(($E$7-$E$6)*$G$7)+($E$6*$G$6),IF(AND(E25&gt;$E$8,E25&lt;=$E$9),((E25-$E$8)*$G$9)+(($E$8-$E$7)*$G$8)+(($E$7-$E$6)*$G$7)+($E$6*$G$6),IF(AND(E25&gt;$E$9,E25&lt;=$E$10),((E25-$E$9)*$G$10)+(($E$9-$E$8)*$G$9)+(($E$8-$E$7)*$G$8)+(($E$7-$E$6)*$G$7)+($E$6*$G$6),IF(AND(E25&gt;$E$10),((E25-$E$10)*$G$11)+(($E$10-$E$9)*$G$10)+(($E$9-$E$8)*$G$9)+(($E$8-$E$7)*$G$8)+(($E$7-$E$6)*$G$7)+($E$6*$G$6)))))))</f>
        <v>3468.02286</v>
      </c>
    </row>
    <row r="26" spans="1:31" ht="14.5">
      <c r="A26" s="55">
        <v>6</v>
      </c>
      <c r="B26" s="82">
        <v>79643</v>
      </c>
      <c r="C26" s="18"/>
      <c r="D26" s="10">
        <f>SUM(B26*$K$6)</f>
        <v>4858.223</v>
      </c>
      <c r="E26" s="10">
        <f>+B26-D26</f>
        <v>74784.777</v>
      </c>
      <c r="F26" s="54">
        <f>IF((AD26&lt;=0),AD26*0,IF(AND(AD26&gt;0),AD26*1))</f>
        <v>3602.86</v>
      </c>
      <c r="G26" s="54">
        <f>IF((AE26&lt;=0),AE26*0,IF(AND(AE26&gt;0),AE26*1))</f>
        <v>3505.69554</v>
      </c>
      <c r="H26" s="10">
        <f>+D26</f>
        <v>4858.223</v>
      </c>
      <c r="I26" s="10">
        <f>+F26-G26</f>
        <v>97.164459999999963</v>
      </c>
      <c r="J26" s="38"/>
      <c r="K26" s="38"/>
      <c r="L26" s="39"/>
      <c r="M26" s="39"/>
      <c r="N26" s="38"/>
      <c r="O26" s="38"/>
      <c r="P26" s="38"/>
      <c r="Q26" s="38"/>
      <c r="R26" s="38"/>
      <c r="S26" s="38"/>
      <c r="T26" s="38"/>
      <c r="U26" s="40"/>
      <c r="V26" s="38"/>
      <c r="W26" s="41"/>
      <c r="X26" s="41"/>
      <c r="Y26" s="37"/>
      <c r="Z26" s="37"/>
      <c r="AD26" s="17">
        <f>IF(AND(B26&gt;0,B26&lt;=$E$6),B26*$G$6,IF(AND(B26&gt;$E$6,B26&lt;=$E$7),((B26-$E$6)*$G$7)+($E$6*$G$6),IF(AND(B26&gt;$E$7,B26&lt;=$E$8),((B26-$E$7)*$G$8)+(($E$7-$E$6)*$G$7)+($E$6*$G$6),IF(AND(B26&gt;$E$8,B26&lt;=$E$9),((B26-$E$8)*$G$9)+(($E$8-$E$7)*$G$8)+(($E$7-$E$6)*$G$7)+($E$6*$G$6),IF(AND(B26&gt;$E$9,B26&lt;=$E$10),((B26-$E$9)*$G$10)+(($E$9-$E$8)*$G$9)+(($E$8-$E$7)*$G$8)+(($E$7-$E$6)*$G$7)+($E$6*$G$6),IF(AND(B26&gt;$E$10),((B26-$E$10)*$G$11)+(($E$10-$E$9)*$G$10)+(($E$9-$E$8)*$G$9)+(($E$8-$E$7)*$G$8)+(($E$7-$E$6)*$G$7)+($E$6*$G$6)))))))</f>
        <v>3602.86</v>
      </c>
      <c r="AE26" s="17">
        <f>IF(AND(E26&gt;0,E26&lt;=$E$6),E26*$G$6,IF(AND(E26&gt;$E$6,E26&lt;=$E$7),((E26-$E$6)*$G$7)+($E$6*$G$6),IF(AND(E26&gt;$E$7,E26&lt;=$E$8),((E26-$E$7)*$G$8)+(($E$7-$E$6)*$G$7)+($E$6*$G$6),IF(AND(E26&gt;$E$8,E26&lt;=$E$9),((E26-$E$8)*$G$9)+(($E$8-$E$7)*$G$8)+(($E$7-$E$6)*$G$7)+($E$6*$G$6),IF(AND(E26&gt;$E$9,E26&lt;=$E$10),((E26-$E$9)*$G$10)+(($E$9-$E$8)*$G$9)+(($E$8-$E$7)*$G$8)+(($E$7-$E$6)*$G$7)+($E$6*$G$6),IF(AND(E26&gt;$E$10),((E26-$E$10)*$G$11)+(($E$10-$E$9)*$G$10)+(($E$9-$E$8)*$G$9)+(($E$8-$E$7)*$G$8)+(($E$7-$E$6)*$G$7)+($E$6*$G$6)))))))</f>
        <v>3505.69554</v>
      </c>
    </row>
    <row r="27" spans="1:31" ht="14.5">
      <c r="A27" s="55">
        <v>7</v>
      </c>
      <c r="B27" s="82">
        <v>81652</v>
      </c>
      <c r="C27" s="18"/>
      <c r="D27" s="10">
        <f>SUM(B27*$K$6)</f>
        <v>4980.772</v>
      </c>
      <c r="E27" s="10">
        <f>+B27-D27</f>
        <v>76671.228</v>
      </c>
      <c r="F27" s="54">
        <f>IF((AD27&lt;=0),AD27*0,IF(AND(AD27&gt;0),AD27*1))</f>
        <v>3643.04</v>
      </c>
      <c r="G27" s="54">
        <f>IF((AE27&lt;=0),AE27*0,IF(AND(AE27&gt;0),AE27*1))</f>
        <v>3543.4245600000004</v>
      </c>
      <c r="H27" s="10">
        <f>+D27</f>
        <v>4980.772</v>
      </c>
      <c r="I27" s="10">
        <f>+F27-G27</f>
        <v>99.61543999999958</v>
      </c>
      <c r="J27" s="38"/>
      <c r="K27" s="38"/>
      <c r="L27" s="39"/>
      <c r="M27" s="39"/>
      <c r="N27" s="38"/>
      <c r="O27" s="38"/>
      <c r="P27" s="38"/>
      <c r="Q27" s="38"/>
      <c r="R27" s="38"/>
      <c r="S27" s="38"/>
      <c r="T27" s="38"/>
      <c r="U27" s="40"/>
      <c r="V27" s="38"/>
      <c r="W27" s="41"/>
      <c r="X27" s="41"/>
      <c r="Y27" s="37"/>
      <c r="Z27" s="37"/>
      <c r="AD27" s="17">
        <f>IF(AND(B27&gt;0,B27&lt;=$E$6),B27*$G$6,IF(AND(B27&gt;$E$6,B27&lt;=$E$7),((B27-$E$6)*$G$7)+($E$6*$G$6),IF(AND(B27&gt;$E$7,B27&lt;=$E$8),((B27-$E$7)*$G$8)+(($E$7-$E$6)*$G$7)+($E$6*$G$6),IF(AND(B27&gt;$E$8,B27&lt;=$E$9),((B27-$E$8)*$G$9)+(($E$8-$E$7)*$G$8)+(($E$7-$E$6)*$G$7)+($E$6*$G$6),IF(AND(B27&gt;$E$9,B27&lt;=$E$10),((B27-$E$9)*$G$10)+(($E$9-$E$8)*$G$9)+(($E$8-$E$7)*$G$8)+(($E$7-$E$6)*$G$7)+($E$6*$G$6),IF(AND(B27&gt;$E$10),((B27-$E$10)*$G$11)+(($E$10-$E$9)*$G$10)+(($E$9-$E$8)*$G$9)+(($E$8-$E$7)*$G$8)+(($E$7-$E$6)*$G$7)+($E$6*$G$6)))))))</f>
        <v>3643.04</v>
      </c>
      <c r="AE27" s="17">
        <f>IF(AND(E27&gt;0,E27&lt;=$E$6),E27*$G$6,IF(AND(E27&gt;$E$6,E27&lt;=$E$7),((E27-$E$6)*$G$7)+($E$6*$G$6),IF(AND(E27&gt;$E$7,E27&lt;=$E$8),((E27-$E$7)*$G$8)+(($E$7-$E$6)*$G$7)+($E$6*$G$6),IF(AND(E27&gt;$E$8,E27&lt;=$E$9),((E27-$E$8)*$G$9)+(($E$8-$E$7)*$G$8)+(($E$7-$E$6)*$G$7)+($E$6*$G$6),IF(AND(E27&gt;$E$9,E27&lt;=$E$10),((E27-$E$9)*$G$10)+(($E$9-$E$8)*$G$9)+(($E$8-$E$7)*$G$8)+(($E$7-$E$6)*$G$7)+($E$6*$G$6),IF(AND(E27&gt;$E$10),((E27-$E$10)*$G$11)+(($E$10-$E$9)*$G$10)+(($E$9-$E$8)*$G$9)+(($E$8-$E$7)*$G$8)+(($E$7-$E$6)*$G$7)+($E$6*$G$6)))))))</f>
        <v>3543.4245600000004</v>
      </c>
    </row>
    <row r="28" spans="1:31" ht="14.5">
      <c r="A28" s="55">
        <v>8</v>
      </c>
      <c r="B28" s="82">
        <v>83656</v>
      </c>
      <c r="C28" s="18"/>
      <c r="D28" s="10">
        <f>SUM(B28*$K$6)</f>
        <v>5103.016</v>
      </c>
      <c r="E28" s="10">
        <f>+B28-D28</f>
        <v>78552.984</v>
      </c>
      <c r="F28" s="54">
        <f>IF((AD28&lt;=0),AD28*0,IF(AND(AD28&gt;0),AD28*1))</f>
        <v>3683.12</v>
      </c>
      <c r="G28" s="54">
        <f>IF((AE28&lt;=0),AE28*0,IF(AND(AE28&gt;0),AE28*1))</f>
        <v>3581.0596800000003</v>
      </c>
      <c r="H28" s="10">
        <f>+D28</f>
        <v>5103.016</v>
      </c>
      <c r="I28" s="10">
        <f>+F28-G28</f>
        <v>102.06031999999959</v>
      </c>
      <c r="J28" s="38"/>
      <c r="K28" s="38"/>
      <c r="L28" s="39"/>
      <c r="M28" s="39"/>
      <c r="N28" s="38"/>
      <c r="O28" s="38"/>
      <c r="P28" s="38"/>
      <c r="Q28" s="38"/>
      <c r="R28" s="38"/>
      <c r="S28" s="38"/>
      <c r="T28" s="38"/>
      <c r="U28" s="40"/>
      <c r="V28" s="38"/>
      <c r="W28" s="41"/>
      <c r="X28" s="41"/>
      <c r="Y28" s="37"/>
      <c r="Z28" s="37"/>
      <c r="AD28" s="17">
        <f>IF(AND(B28&gt;0,B28&lt;=$E$6),B28*$G$6,IF(AND(B28&gt;$E$6,B28&lt;=$E$7),((B28-$E$6)*$G$7)+($E$6*$G$6),IF(AND(B28&gt;$E$7,B28&lt;=$E$8),((B28-$E$7)*$G$8)+(($E$7-$E$6)*$G$7)+($E$6*$G$6),IF(AND(B28&gt;$E$8,B28&lt;=$E$9),((B28-$E$8)*$G$9)+(($E$8-$E$7)*$G$8)+(($E$7-$E$6)*$G$7)+($E$6*$G$6),IF(AND(B28&gt;$E$9,B28&lt;=$E$10),((B28-$E$9)*$G$10)+(($E$9-$E$8)*$G$9)+(($E$8-$E$7)*$G$8)+(($E$7-$E$6)*$G$7)+($E$6*$G$6),IF(AND(B28&gt;$E$10),((B28-$E$10)*$G$11)+(($E$10-$E$9)*$G$10)+(($E$9-$E$8)*$G$9)+(($E$8-$E$7)*$G$8)+(($E$7-$E$6)*$G$7)+($E$6*$G$6)))))))</f>
        <v>3683.12</v>
      </c>
      <c r="AE28" s="17">
        <f>IF(AND(E28&gt;0,E28&lt;=$E$6),E28*$G$6,IF(AND(E28&gt;$E$6,E28&lt;=$E$7),((E28-$E$6)*$G$7)+($E$6*$G$6),IF(AND(E28&gt;$E$7,E28&lt;=$E$8),((E28-$E$7)*$G$8)+(($E$7-$E$6)*$G$7)+($E$6*$G$6),IF(AND(E28&gt;$E$8,E28&lt;=$E$9),((E28-$E$8)*$G$9)+(($E$8-$E$7)*$G$8)+(($E$7-$E$6)*$G$7)+($E$6*$G$6),IF(AND(E28&gt;$E$9,E28&lt;=$E$10),((E28-$E$9)*$G$10)+(($E$9-$E$8)*$G$9)+(($E$8-$E$7)*$G$8)+(($E$7-$E$6)*$G$7)+($E$6*$G$6),IF(AND(E28&gt;$E$10),((E28-$E$10)*$G$11)+(($E$10-$E$9)*$G$10)+(($E$9-$E$8)*$G$9)+(($E$8-$E$7)*$G$8)+(($E$7-$E$6)*$G$7)+($E$6*$G$6)))))))</f>
        <v>3581.0596800000003</v>
      </c>
    </row>
    <row r="29" spans="1:31" ht="14.5">
      <c r="A29" s="55">
        <v>9</v>
      </c>
      <c r="B29" s="82">
        <v>85663</v>
      </c>
      <c r="C29" s="18"/>
      <c r="D29" s="10">
        <f>SUM(B29*$K$6)</f>
        <v>5225.443</v>
      </c>
      <c r="E29" s="10">
        <f>+B29-D29</f>
        <v>80437.557</v>
      </c>
      <c r="F29" s="54">
        <f>IF((AD29&lt;=0),AD29*0,IF(AND(AD29&gt;0),AD29*1))</f>
        <v>3723.26</v>
      </c>
      <c r="G29" s="54">
        <f>IF((AE29&lt;=0),AE29*0,IF(AND(AE29&gt;0),AE29*1))</f>
        <v>3618.7511400000003</v>
      </c>
      <c r="H29" s="10">
        <f>+D29</f>
        <v>5225.443</v>
      </c>
      <c r="I29" s="10">
        <f>+F29-G29</f>
        <v>104.50885999999991</v>
      </c>
      <c r="J29" s="38"/>
      <c r="K29" s="38"/>
      <c r="L29" s="39"/>
      <c r="M29" s="39"/>
      <c r="N29" s="38"/>
      <c r="O29" s="38"/>
      <c r="P29" s="38"/>
      <c r="Q29" s="38"/>
      <c r="R29" s="38"/>
      <c r="S29" s="38"/>
      <c r="T29" s="38"/>
      <c r="U29" s="40"/>
      <c r="V29" s="38"/>
      <c r="W29" s="41"/>
      <c r="X29" s="41"/>
      <c r="Y29" s="37"/>
      <c r="Z29" s="37"/>
      <c r="AD29" s="17">
        <f>IF(AND(B29&gt;0,B29&lt;=$E$6),B29*$G$6,IF(AND(B29&gt;$E$6,B29&lt;=$E$7),((B29-$E$6)*$G$7)+($E$6*$G$6),IF(AND(B29&gt;$E$7,B29&lt;=$E$8),((B29-$E$7)*$G$8)+(($E$7-$E$6)*$G$7)+($E$6*$G$6),IF(AND(B29&gt;$E$8,B29&lt;=$E$9),((B29-$E$8)*$G$9)+(($E$8-$E$7)*$G$8)+(($E$7-$E$6)*$G$7)+($E$6*$G$6),IF(AND(B29&gt;$E$9,B29&lt;=$E$10),((B29-$E$9)*$G$10)+(($E$9-$E$8)*$G$9)+(($E$8-$E$7)*$G$8)+(($E$7-$E$6)*$G$7)+($E$6*$G$6),IF(AND(B29&gt;$E$10),((B29-$E$10)*$G$11)+(($E$10-$E$9)*$G$10)+(($E$9-$E$8)*$G$9)+(($E$8-$E$7)*$G$8)+(($E$7-$E$6)*$G$7)+($E$6*$G$6)))))))</f>
        <v>3723.26</v>
      </c>
      <c r="AE29" s="17">
        <f>IF(AND(E29&gt;0,E29&lt;=$E$6),E29*$G$6,IF(AND(E29&gt;$E$6,E29&lt;=$E$7),((E29-$E$6)*$G$7)+($E$6*$G$6),IF(AND(E29&gt;$E$7,E29&lt;=$E$8),((E29-$E$7)*$G$8)+(($E$7-$E$6)*$G$7)+($E$6*$G$6),IF(AND(E29&gt;$E$8,E29&lt;=$E$9),((E29-$E$8)*$G$9)+(($E$8-$E$7)*$G$8)+(($E$7-$E$6)*$G$7)+($E$6*$G$6),IF(AND(E29&gt;$E$9,E29&lt;=$E$10),((E29-$E$9)*$G$10)+(($E$9-$E$8)*$G$9)+(($E$8-$E$7)*$G$8)+(($E$7-$E$6)*$G$7)+($E$6*$G$6),IF(AND(E29&gt;$E$10),((E29-$E$10)*$G$11)+(($E$10-$E$9)*$G$10)+(($E$9-$E$8)*$G$9)+(($E$8-$E$7)*$G$8)+(($E$7-$E$6)*$G$7)+($E$6*$G$6)))))))</f>
        <v>3618.7511400000003</v>
      </c>
    </row>
    <row r="30" spans="1:31" ht="14.5">
      <c r="A30" s="55">
        <v>10</v>
      </c>
      <c r="B30" s="82">
        <v>87667</v>
      </c>
      <c r="C30" s="18"/>
      <c r="D30" s="10">
        <f>SUM(B30*$K$6)</f>
        <v>5347.687</v>
      </c>
      <c r="E30" s="10">
        <f>+B30-D30</f>
        <v>82319.313</v>
      </c>
      <c r="F30" s="54">
        <f>IF((AD30&lt;=0),AD30*0,IF(AND(AD30&gt;0),AD30*1))</f>
        <v>3763.34</v>
      </c>
      <c r="G30" s="54">
        <f>IF((AE30&lt;=0),AE30*0,IF(AND(AE30&gt;0),AE30*1))</f>
        <v>3656.38626</v>
      </c>
      <c r="H30" s="10">
        <f>+D30</f>
        <v>5347.687</v>
      </c>
      <c r="I30" s="10">
        <f>+F30-G30</f>
        <v>106.95373999999993</v>
      </c>
      <c r="J30" s="38"/>
      <c r="K30" s="38"/>
      <c r="L30" s="39"/>
      <c r="M30" s="39"/>
      <c r="N30" s="38"/>
      <c r="O30" s="38"/>
      <c r="P30" s="38"/>
      <c r="Q30" s="38"/>
      <c r="R30" s="38"/>
      <c r="S30" s="38"/>
      <c r="T30" s="38"/>
      <c r="U30" s="40"/>
      <c r="V30" s="38"/>
      <c r="W30" s="41"/>
      <c r="X30" s="41"/>
      <c r="Y30" s="37"/>
      <c r="Z30" s="37"/>
      <c r="AD30" s="17">
        <f>IF(AND(B30&gt;0,B30&lt;=$E$6),B30*$G$6,IF(AND(B30&gt;$E$6,B30&lt;=$E$7),((B30-$E$6)*$G$7)+($E$6*$G$6),IF(AND(B30&gt;$E$7,B30&lt;=$E$8),((B30-$E$7)*$G$8)+(($E$7-$E$6)*$G$7)+($E$6*$G$6),IF(AND(B30&gt;$E$8,B30&lt;=$E$9),((B30-$E$8)*$G$9)+(($E$8-$E$7)*$G$8)+(($E$7-$E$6)*$G$7)+($E$6*$G$6),IF(AND(B30&gt;$E$9,B30&lt;=$E$10),((B30-$E$9)*$G$10)+(($E$9-$E$8)*$G$9)+(($E$8-$E$7)*$G$8)+(($E$7-$E$6)*$G$7)+($E$6*$G$6),IF(AND(B30&gt;$E$10),((B30-$E$10)*$G$11)+(($E$10-$E$9)*$G$10)+(($E$9-$E$8)*$G$9)+(($E$8-$E$7)*$G$8)+(($E$7-$E$6)*$G$7)+($E$6*$G$6)))))))</f>
        <v>3763.34</v>
      </c>
      <c r="AE30" s="17">
        <f>IF(AND(E30&gt;0,E30&lt;=$E$6),E30*$G$6,IF(AND(E30&gt;$E$6,E30&lt;=$E$7),((E30-$E$6)*$G$7)+($E$6*$G$6),IF(AND(E30&gt;$E$7,E30&lt;=$E$8),((E30-$E$7)*$G$8)+(($E$7-$E$6)*$G$7)+($E$6*$G$6),IF(AND(E30&gt;$E$8,E30&lt;=$E$9),((E30-$E$8)*$G$9)+(($E$8-$E$7)*$G$8)+(($E$7-$E$6)*$G$7)+($E$6*$G$6),IF(AND(E30&gt;$E$9,E30&lt;=$E$10),((E30-$E$9)*$G$10)+(($E$9-$E$8)*$G$9)+(($E$8-$E$7)*$G$8)+(($E$7-$E$6)*$G$7)+($E$6*$G$6),IF(AND(E30&gt;$E$10),((E30-$E$10)*$G$11)+(($E$10-$E$9)*$G$10)+(($E$9-$E$8)*$G$9)+(($E$8-$E$7)*$G$8)+(($E$7-$E$6)*$G$7)+($E$6*$G$6)))))))</f>
        <v>3656.38626</v>
      </c>
    </row>
    <row r="31" spans="1:31" ht="14.5">
      <c r="A31" s="55">
        <v>11</v>
      </c>
      <c r="B31" s="82">
        <v>89673</v>
      </c>
      <c r="C31" s="18"/>
      <c r="D31" s="10">
        <f>SUM(B31*$K$6)</f>
        <v>5470.053</v>
      </c>
      <c r="E31" s="10">
        <f>+B31-D31</f>
        <v>84202.947</v>
      </c>
      <c r="F31" s="54">
        <f>IF((AD31&lt;=0),AD31*0,IF(AND(AD31&gt;0),AD31*1))</f>
        <v>3803.46</v>
      </c>
      <c r="G31" s="54">
        <f>IF((AE31&lt;=0),AE31*0,IF(AND(AE31&gt;0),AE31*1))</f>
        <v>3694.05894</v>
      </c>
      <c r="H31" s="10">
        <f>+D31</f>
        <v>5470.053</v>
      </c>
      <c r="I31" s="10">
        <f>+F31-G31</f>
        <v>109.40106000000014</v>
      </c>
      <c r="J31" s="38"/>
      <c r="K31" s="38"/>
      <c r="L31" s="39"/>
      <c r="M31" s="39"/>
      <c r="N31" s="38"/>
      <c r="O31" s="38"/>
      <c r="P31" s="38"/>
      <c r="Q31" s="38"/>
      <c r="R31" s="38"/>
      <c r="S31" s="38"/>
      <c r="T31" s="38"/>
      <c r="U31" s="40"/>
      <c r="V31" s="38"/>
      <c r="W31" s="41"/>
      <c r="X31" s="41"/>
      <c r="Y31" s="37"/>
      <c r="Z31" s="37"/>
      <c r="AD31" s="17">
        <f>IF(AND(B31&gt;0,B31&lt;=$E$6),B31*$G$6,IF(AND(B31&gt;$E$6,B31&lt;=$E$7),((B31-$E$6)*$G$7)+($E$6*$G$6),IF(AND(B31&gt;$E$7,B31&lt;=$E$8),((B31-$E$7)*$G$8)+(($E$7-$E$6)*$G$7)+($E$6*$G$6),IF(AND(B31&gt;$E$8,B31&lt;=$E$9),((B31-$E$8)*$G$9)+(($E$8-$E$7)*$G$8)+(($E$7-$E$6)*$G$7)+($E$6*$G$6),IF(AND(B31&gt;$E$9,B31&lt;=$E$10),((B31-$E$9)*$G$10)+(($E$9-$E$8)*$G$9)+(($E$8-$E$7)*$G$8)+(($E$7-$E$6)*$G$7)+($E$6*$G$6),IF(AND(B31&gt;$E$10),((B31-$E$10)*$G$11)+(($E$10-$E$9)*$G$10)+(($E$9-$E$8)*$G$9)+(($E$8-$E$7)*$G$8)+(($E$7-$E$6)*$G$7)+($E$6*$G$6)))))))</f>
        <v>3803.46</v>
      </c>
      <c r="AE31" s="17">
        <f>IF(AND(E31&gt;0,E31&lt;=$E$6),E31*$G$6,IF(AND(E31&gt;$E$6,E31&lt;=$E$7),((E31-$E$6)*$G$7)+($E$6*$G$6),IF(AND(E31&gt;$E$7,E31&lt;=$E$8),((E31-$E$7)*$G$8)+(($E$7-$E$6)*$G$7)+($E$6*$G$6),IF(AND(E31&gt;$E$8,E31&lt;=$E$9),((E31-$E$8)*$G$9)+(($E$8-$E$7)*$G$8)+(($E$7-$E$6)*$G$7)+($E$6*$G$6),IF(AND(E31&gt;$E$9,E31&lt;=$E$10),((E31-$E$9)*$G$10)+(($E$9-$E$8)*$G$9)+(($E$8-$E$7)*$G$8)+(($E$7-$E$6)*$G$7)+($E$6*$G$6),IF(AND(E31&gt;$E$10),((E31-$E$10)*$G$11)+(($E$10-$E$9)*$G$10)+(($E$9-$E$8)*$G$9)+(($E$8-$E$7)*$G$8)+(($E$7-$E$6)*$G$7)+($E$6*$G$6)))))))</f>
        <v>3694.05894</v>
      </c>
    </row>
    <row r="32" spans="1:31" ht="14.5">
      <c r="A32" s="55">
        <v>12</v>
      </c>
      <c r="B32" s="82">
        <v>91681</v>
      </c>
      <c r="C32" s="18"/>
      <c r="D32" s="10">
        <f>SUM(B32*$K$6)</f>
        <v>5592.541</v>
      </c>
      <c r="E32" s="10">
        <f>+B32-D32</f>
        <v>86088.459</v>
      </c>
      <c r="F32" s="54">
        <f>IF((AD32&lt;=0),AD32*0,IF(AND(AD32&gt;0),AD32*1))</f>
        <v>3843.62</v>
      </c>
      <c r="G32" s="54">
        <f>IF((AE32&lt;=0),AE32*0,IF(AND(AE32&gt;0),AE32*1))</f>
        <v>3731.7691800000002</v>
      </c>
      <c r="H32" s="10">
        <f>+D32</f>
        <v>5592.541</v>
      </c>
      <c r="I32" s="10">
        <f>+F32-G32</f>
        <v>111.85081999999966</v>
      </c>
      <c r="J32" s="38"/>
      <c r="K32" s="38"/>
      <c r="L32" s="39"/>
      <c r="M32" s="39"/>
      <c r="N32" s="38"/>
      <c r="O32" s="38"/>
      <c r="P32" s="38"/>
      <c r="Q32" s="38"/>
      <c r="R32" s="38"/>
      <c r="S32" s="38"/>
      <c r="T32" s="38"/>
      <c r="U32" s="40"/>
      <c r="V32" s="38"/>
      <c r="W32" s="41"/>
      <c r="X32" s="41"/>
      <c r="Y32" s="37"/>
      <c r="Z32" s="37"/>
      <c r="AD32" s="17">
        <f>IF(AND(B32&gt;0,B32&lt;=$E$6),B32*$G$6,IF(AND(B32&gt;$E$6,B32&lt;=$E$7),((B32-$E$6)*$G$7)+($E$6*$G$6),IF(AND(B32&gt;$E$7,B32&lt;=$E$8),((B32-$E$7)*$G$8)+(($E$7-$E$6)*$G$7)+($E$6*$G$6),IF(AND(B32&gt;$E$8,B32&lt;=$E$9),((B32-$E$8)*$G$9)+(($E$8-$E$7)*$G$8)+(($E$7-$E$6)*$G$7)+($E$6*$G$6),IF(AND(B32&gt;$E$9,B32&lt;=$E$10),((B32-$E$9)*$G$10)+(($E$9-$E$8)*$G$9)+(($E$8-$E$7)*$G$8)+(($E$7-$E$6)*$G$7)+($E$6*$G$6),IF(AND(B32&gt;$E$10),((B32-$E$10)*$G$11)+(($E$10-$E$9)*$G$10)+(($E$9-$E$8)*$G$9)+(($E$8-$E$7)*$G$8)+(($E$7-$E$6)*$G$7)+($E$6*$G$6)))))))</f>
        <v>3843.62</v>
      </c>
      <c r="AE32" s="17">
        <f>IF(AND(E32&gt;0,E32&lt;=$E$6),E32*$G$6,IF(AND(E32&gt;$E$6,E32&lt;=$E$7),((E32-$E$6)*$G$7)+($E$6*$G$6),IF(AND(E32&gt;$E$7,E32&lt;=$E$8),((E32-$E$7)*$G$8)+(($E$7-$E$6)*$G$7)+($E$6*$G$6),IF(AND(E32&gt;$E$8,E32&lt;=$E$9),((E32-$E$8)*$G$9)+(($E$8-$E$7)*$G$8)+(($E$7-$E$6)*$G$7)+($E$6*$G$6),IF(AND(E32&gt;$E$9,E32&lt;=$E$10),((E32-$E$9)*$G$10)+(($E$9-$E$8)*$G$9)+(($E$8-$E$7)*$G$8)+(($E$7-$E$6)*$G$7)+($E$6*$G$6),IF(AND(E32&gt;$E$10),((E32-$E$10)*$G$11)+(($E$10-$E$9)*$G$10)+(($E$9-$E$8)*$G$9)+(($E$8-$E$7)*$G$8)+(($E$7-$E$6)*$G$7)+($E$6*$G$6)))))))</f>
        <v>3731.7691800000002</v>
      </c>
    </row>
    <row r="33" spans="1:31" ht="14.5">
      <c r="A33" s="55">
        <v>13</v>
      </c>
      <c r="B33" s="82">
        <v>93684</v>
      </c>
      <c r="C33" s="18"/>
      <c r="D33" s="10">
        <f>SUM(B33*$K$6)</f>
        <v>5714.724</v>
      </c>
      <c r="E33" s="10">
        <f>+B33-D33</f>
        <v>87969.276</v>
      </c>
      <c r="F33" s="54">
        <f>IF((AD33&lt;=0),AD33*0,IF(AND(AD33&gt;0),AD33*1))</f>
        <v>3883.6800000000003</v>
      </c>
      <c r="G33" s="54">
        <f>IF((AE33&lt;=0),AE33*0,IF(AND(AE33&gt;0),AE33*1))</f>
        <v>3769.3855200000003</v>
      </c>
      <c r="H33" s="10">
        <f>+D33</f>
        <v>5714.724</v>
      </c>
      <c r="I33" s="10">
        <f>+F33-G33</f>
        <v>114.29448000000002</v>
      </c>
      <c r="J33" s="38"/>
      <c r="K33" s="38"/>
      <c r="L33" s="39"/>
      <c r="M33" s="39"/>
      <c r="N33" s="38"/>
      <c r="O33" s="38"/>
      <c r="P33" s="38"/>
      <c r="Q33" s="38"/>
      <c r="R33" s="38"/>
      <c r="S33" s="38"/>
      <c r="T33" s="38"/>
      <c r="U33" s="40"/>
      <c r="V33" s="38"/>
      <c r="W33" s="41"/>
      <c r="X33" s="41"/>
      <c r="Y33" s="37"/>
      <c r="Z33" s="37"/>
      <c r="AD33" s="17">
        <f>IF(AND(B33&gt;0,B33&lt;=$E$6),B33*$G$6,IF(AND(B33&gt;$E$6,B33&lt;=$E$7),((B33-$E$6)*$G$7)+($E$6*$G$6),IF(AND(B33&gt;$E$7,B33&lt;=$E$8),((B33-$E$7)*$G$8)+(($E$7-$E$6)*$G$7)+($E$6*$G$6),IF(AND(B33&gt;$E$8,B33&lt;=$E$9),((B33-$E$8)*$G$9)+(($E$8-$E$7)*$G$8)+(($E$7-$E$6)*$G$7)+($E$6*$G$6),IF(AND(B33&gt;$E$9,B33&lt;=$E$10),((B33-$E$9)*$G$10)+(($E$9-$E$8)*$G$9)+(($E$8-$E$7)*$G$8)+(($E$7-$E$6)*$G$7)+($E$6*$G$6),IF(AND(B33&gt;$E$10),((B33-$E$10)*$G$11)+(($E$10-$E$9)*$G$10)+(($E$9-$E$8)*$G$9)+(($E$8-$E$7)*$G$8)+(($E$7-$E$6)*$G$7)+($E$6*$G$6)))))))</f>
        <v>3883.6800000000003</v>
      </c>
      <c r="AE33" s="17">
        <f>IF(AND(E33&gt;0,E33&lt;=$E$6),E33*$G$6,IF(AND(E33&gt;$E$6,E33&lt;=$E$7),((E33-$E$6)*$G$7)+($E$6*$G$6),IF(AND(E33&gt;$E$7,E33&lt;=$E$8),((E33-$E$7)*$G$8)+(($E$7-$E$6)*$G$7)+($E$6*$G$6),IF(AND(E33&gt;$E$8,E33&lt;=$E$9),((E33-$E$8)*$G$9)+(($E$8-$E$7)*$G$8)+(($E$7-$E$6)*$G$7)+($E$6*$G$6),IF(AND(E33&gt;$E$9,E33&lt;=$E$10),((E33-$E$9)*$G$10)+(($E$9-$E$8)*$G$9)+(($E$8-$E$7)*$G$8)+(($E$7-$E$6)*$G$7)+($E$6*$G$6),IF(AND(E33&gt;$E$10),((E33-$E$10)*$G$11)+(($E$10-$E$9)*$G$10)+(($E$9-$E$8)*$G$9)+(($E$8-$E$7)*$G$8)+(($E$7-$E$6)*$G$7)+($E$6*$G$6)))))))</f>
        <v>3769.3855200000003</v>
      </c>
    </row>
    <row r="34" spans="1:31" ht="14.5">
      <c r="A34" s="55">
        <v>14</v>
      </c>
      <c r="B34" s="82">
        <v>95692</v>
      </c>
      <c r="C34" s="18"/>
      <c r="D34" s="10">
        <f>SUM(B34*$K$6)</f>
        <v>5837.2119999999995</v>
      </c>
      <c r="E34" s="10">
        <f>+B34-D34</f>
        <v>89854.788</v>
      </c>
      <c r="F34" s="54">
        <f>IF((AD34&lt;=0),AD34*0,IF(AND(AD34&gt;0),AD34*1))</f>
        <v>3923.84</v>
      </c>
      <c r="G34" s="54">
        <f>IF((AE34&lt;=0),AE34*0,IF(AND(AE34&gt;0),AE34*1))</f>
        <v>3807.09576</v>
      </c>
      <c r="H34" s="10">
        <f>+D34</f>
        <v>5837.2119999999995</v>
      </c>
      <c r="I34" s="10">
        <f>+F34-G34</f>
        <v>116.74423999999999</v>
      </c>
      <c r="J34" s="38"/>
      <c r="K34" s="38"/>
      <c r="L34" s="39"/>
      <c r="M34" s="39"/>
      <c r="N34" s="38"/>
      <c r="O34" s="38"/>
      <c r="P34" s="38"/>
      <c r="Q34" s="38"/>
      <c r="R34" s="38"/>
      <c r="S34" s="38"/>
      <c r="T34" s="38"/>
      <c r="U34" s="40"/>
      <c r="V34" s="38"/>
      <c r="W34" s="41"/>
      <c r="X34" s="41"/>
      <c r="Y34" s="37"/>
      <c r="Z34" s="37"/>
      <c r="AD34" s="17">
        <f>IF(AND(B34&gt;0,B34&lt;=$E$6),B34*$G$6,IF(AND(B34&gt;$E$6,B34&lt;=$E$7),((B34-$E$6)*$G$7)+($E$6*$G$6),IF(AND(B34&gt;$E$7,B34&lt;=$E$8),((B34-$E$7)*$G$8)+(($E$7-$E$6)*$G$7)+($E$6*$G$6),IF(AND(B34&gt;$E$8,B34&lt;=$E$9),((B34-$E$8)*$G$9)+(($E$8-$E$7)*$G$8)+(($E$7-$E$6)*$G$7)+($E$6*$G$6),IF(AND(B34&gt;$E$9,B34&lt;=$E$10),((B34-$E$9)*$G$10)+(($E$9-$E$8)*$G$9)+(($E$8-$E$7)*$G$8)+(($E$7-$E$6)*$G$7)+($E$6*$G$6),IF(AND(B34&gt;$E$10),((B34-$E$10)*$G$11)+(($E$10-$E$9)*$G$10)+(($E$9-$E$8)*$G$9)+(($E$8-$E$7)*$G$8)+(($E$7-$E$6)*$G$7)+($E$6*$G$6)))))))</f>
        <v>3923.84</v>
      </c>
      <c r="AE34" s="17">
        <f>IF(AND(E34&gt;0,E34&lt;=$E$6),E34*$G$6,IF(AND(E34&gt;$E$6,E34&lt;=$E$7),((E34-$E$6)*$G$7)+($E$6*$G$6),IF(AND(E34&gt;$E$7,E34&lt;=$E$8),((E34-$E$7)*$G$8)+(($E$7-$E$6)*$G$7)+($E$6*$G$6),IF(AND(E34&gt;$E$8,E34&lt;=$E$9),((E34-$E$8)*$G$9)+(($E$8-$E$7)*$G$8)+(($E$7-$E$6)*$G$7)+($E$6*$G$6),IF(AND(E34&gt;$E$9,E34&lt;=$E$10),((E34-$E$9)*$G$10)+(($E$9-$E$8)*$G$9)+(($E$8-$E$7)*$G$8)+(($E$7-$E$6)*$G$7)+($E$6*$G$6),IF(AND(E34&gt;$E$10),((E34-$E$10)*$G$11)+(($E$10-$E$9)*$G$10)+(($E$9-$E$8)*$G$9)+(($E$8-$E$7)*$G$8)+(($E$7-$E$6)*$G$7)+($E$6*$G$6)))))))</f>
        <v>3807.09576</v>
      </c>
    </row>
    <row r="35" spans="1:31" ht="14.5">
      <c r="A35" s="55">
        <v>15</v>
      </c>
      <c r="B35" s="82">
        <v>97697</v>
      </c>
      <c r="C35" s="18"/>
      <c r="D35" s="10">
        <f>SUM(B35*$K$6)</f>
        <v>5959.517</v>
      </c>
      <c r="E35" s="10">
        <f>+B35-D35</f>
        <v>91737.483000000007</v>
      </c>
      <c r="F35" s="54">
        <f>IF((AD35&lt;=0),AD35*0,IF(AND(AD35&gt;0),AD35*1))</f>
        <v>3963.94</v>
      </c>
      <c r="G35" s="54">
        <f>IF((AE35&lt;=0),AE35*0,IF(AND(AE35&gt;0),AE35*1))</f>
        <v>3844.7496600000004</v>
      </c>
      <c r="H35" s="10">
        <f>+D35</f>
        <v>5959.517</v>
      </c>
      <c r="I35" s="10">
        <f>+F35-G35</f>
        <v>119.19033999999965</v>
      </c>
      <c r="J35" s="38"/>
      <c r="K35" s="38"/>
      <c r="L35" s="39"/>
      <c r="M35" s="39"/>
      <c r="N35" s="38"/>
      <c r="O35" s="38"/>
      <c r="P35" s="38"/>
      <c r="Q35" s="38"/>
      <c r="R35" s="38"/>
      <c r="S35" s="38"/>
      <c r="T35" s="38"/>
      <c r="U35" s="40"/>
      <c r="V35" s="38"/>
      <c r="W35" s="41"/>
      <c r="X35" s="41"/>
      <c r="Y35" s="37"/>
      <c r="Z35" s="37"/>
      <c r="AD35" s="17">
        <f>IF(AND(B35&gt;0,B35&lt;=$E$6),B35*$G$6,IF(AND(B35&gt;$E$6,B35&lt;=$E$7),((B35-$E$6)*$G$7)+($E$6*$G$6),IF(AND(B35&gt;$E$7,B35&lt;=$E$8),((B35-$E$7)*$G$8)+(($E$7-$E$6)*$G$7)+($E$6*$G$6),IF(AND(B35&gt;$E$8,B35&lt;=$E$9),((B35-$E$8)*$G$9)+(($E$8-$E$7)*$G$8)+(($E$7-$E$6)*$G$7)+($E$6*$G$6),IF(AND(B35&gt;$E$9,B35&lt;=$E$10),((B35-$E$9)*$G$10)+(($E$9-$E$8)*$G$9)+(($E$8-$E$7)*$G$8)+(($E$7-$E$6)*$G$7)+($E$6*$G$6),IF(AND(B35&gt;$E$10),((B35-$E$10)*$G$11)+(($E$10-$E$9)*$G$10)+(($E$9-$E$8)*$G$9)+(($E$8-$E$7)*$G$8)+(($E$7-$E$6)*$G$7)+($E$6*$G$6)))))))</f>
        <v>3963.94</v>
      </c>
      <c r="AE35" s="17">
        <f>IF(AND(E35&gt;0,E35&lt;=$E$6),E35*$G$6,IF(AND(E35&gt;$E$6,E35&lt;=$E$7),((E35-$E$6)*$G$7)+($E$6*$G$6),IF(AND(E35&gt;$E$7,E35&lt;=$E$8),((E35-$E$7)*$G$8)+(($E$7-$E$6)*$G$7)+($E$6*$G$6),IF(AND(E35&gt;$E$8,E35&lt;=$E$9),((E35-$E$8)*$G$9)+(($E$8-$E$7)*$G$8)+(($E$7-$E$6)*$G$7)+($E$6*$G$6),IF(AND(E35&gt;$E$9,E35&lt;=$E$10),((E35-$E$9)*$G$10)+(($E$9-$E$8)*$G$9)+(($E$8-$E$7)*$G$8)+(($E$7-$E$6)*$G$7)+($E$6*$G$6),IF(AND(E35&gt;$E$10),((E35-$E$10)*$G$11)+(($E$10-$E$9)*$G$10)+(($E$9-$E$8)*$G$9)+(($E$8-$E$7)*$G$8)+(($E$7-$E$6)*$G$7)+($E$6*$G$6)))))))</f>
        <v>3844.7496600000004</v>
      </c>
    </row>
    <row r="36" spans="1:31" ht="14.5">
      <c r="A36" s="55">
        <v>16</v>
      </c>
      <c r="B36" s="82">
        <v>99706</v>
      </c>
      <c r="C36" s="18"/>
      <c r="D36" s="10">
        <f>SUM(B36*$K$6)</f>
        <v>6082.066</v>
      </c>
      <c r="E36" s="10">
        <f>+B36-D36</f>
        <v>93623.934</v>
      </c>
      <c r="F36" s="54">
        <f>IF((AD36&lt;=0),AD36*0,IF(AND(AD36&gt;0),AD36*1))</f>
        <v>4004.12</v>
      </c>
      <c r="G36" s="54">
        <f>IF((AE36&lt;=0),AE36*0,IF(AND(AE36&gt;0),AE36*1))</f>
        <v>3882.47868</v>
      </c>
      <c r="H36" s="10">
        <f>+D36</f>
        <v>6082.066</v>
      </c>
      <c r="I36" s="10">
        <f>+F36-G36</f>
        <v>121.64131999999972</v>
      </c>
      <c r="J36" s="38"/>
      <c r="K36" s="38"/>
      <c r="L36" s="39"/>
      <c r="M36" s="39"/>
      <c r="N36" s="38"/>
      <c r="O36" s="38"/>
      <c r="P36" s="38"/>
      <c r="Q36" s="38"/>
      <c r="R36" s="38"/>
      <c r="S36" s="38"/>
      <c r="T36" s="38"/>
      <c r="U36" s="40"/>
      <c r="V36" s="38"/>
      <c r="W36" s="41"/>
      <c r="X36" s="41"/>
      <c r="Y36" s="37"/>
      <c r="Z36" s="37"/>
      <c r="AD36" s="17">
        <f>IF(AND(B36&gt;0,B36&lt;=$E$6),B36*$G$6,IF(AND(B36&gt;$E$6,B36&lt;=$E$7),((B36-$E$6)*$G$7)+($E$6*$G$6),IF(AND(B36&gt;$E$7,B36&lt;=$E$8),((B36-$E$7)*$G$8)+(($E$7-$E$6)*$G$7)+($E$6*$G$6),IF(AND(B36&gt;$E$8,B36&lt;=$E$9),((B36-$E$8)*$G$9)+(($E$8-$E$7)*$G$8)+(($E$7-$E$6)*$G$7)+($E$6*$G$6),IF(AND(B36&gt;$E$9,B36&lt;=$E$10),((B36-$E$9)*$G$10)+(($E$9-$E$8)*$G$9)+(($E$8-$E$7)*$G$8)+(($E$7-$E$6)*$G$7)+($E$6*$G$6),IF(AND(B36&gt;$E$10),((B36-$E$10)*$G$11)+(($E$10-$E$9)*$G$10)+(($E$9-$E$8)*$G$9)+(($E$8-$E$7)*$G$8)+(($E$7-$E$6)*$G$7)+($E$6*$G$6)))))))</f>
        <v>4004.12</v>
      </c>
      <c r="AE36" s="17">
        <f>IF(AND(E36&gt;0,E36&lt;=$E$6),E36*$G$6,IF(AND(E36&gt;$E$6,E36&lt;=$E$7),((E36-$E$6)*$G$7)+($E$6*$G$6),IF(AND(E36&gt;$E$7,E36&lt;=$E$8),((E36-$E$7)*$G$8)+(($E$7-$E$6)*$G$7)+($E$6*$G$6),IF(AND(E36&gt;$E$8,E36&lt;=$E$9),((E36-$E$8)*$G$9)+(($E$8-$E$7)*$G$8)+(($E$7-$E$6)*$G$7)+($E$6*$G$6),IF(AND(E36&gt;$E$9,E36&lt;=$E$10),((E36-$E$9)*$G$10)+(($E$9-$E$8)*$G$9)+(($E$8-$E$7)*$G$8)+(($E$7-$E$6)*$G$7)+($E$6*$G$6),IF(AND(E36&gt;$E$10),((E36-$E$10)*$G$11)+(($E$10-$E$9)*$G$10)+(($E$9-$E$8)*$G$9)+(($E$8-$E$7)*$G$8)+(($E$7-$E$6)*$G$7)+($E$6*$G$6)))))))</f>
        <v>3882.47868</v>
      </c>
    </row>
    <row r="37" spans="1:31" ht="14.5">
      <c r="A37" s="55">
        <v>17</v>
      </c>
      <c r="B37" s="82">
        <v>101708</v>
      </c>
      <c r="C37" s="18"/>
      <c r="D37" s="10">
        <f>SUM(B37*$K$6)</f>
        <v>6204.188</v>
      </c>
      <c r="E37" s="10">
        <f>+B37-D37</f>
        <v>95503.812</v>
      </c>
      <c r="F37" s="54">
        <f>IF((AD37&lt;=0),AD37*0,IF(AND(AD37&gt;0),AD37*1))</f>
        <v>4044.16</v>
      </c>
      <c r="G37" s="54">
        <f>IF((AE37&lt;=0),AE37*0,IF(AND(AE37&gt;0),AE37*1))</f>
        <v>3920.0762400000003</v>
      </c>
      <c r="H37" s="10">
        <f>+D37</f>
        <v>6204.188</v>
      </c>
      <c r="I37" s="10">
        <f>+F37-G37</f>
        <v>124.08375999999953</v>
      </c>
      <c r="J37" s="38"/>
      <c r="K37" s="38"/>
      <c r="L37" s="39"/>
      <c r="M37" s="39"/>
      <c r="N37" s="38"/>
      <c r="O37" s="38"/>
      <c r="P37" s="38"/>
      <c r="Q37" s="38"/>
      <c r="R37" s="38"/>
      <c r="S37" s="38"/>
      <c r="T37" s="38"/>
      <c r="U37" s="40"/>
      <c r="V37" s="38"/>
      <c r="W37" s="41"/>
      <c r="X37" s="41"/>
      <c r="Y37" s="37"/>
      <c r="Z37" s="37"/>
      <c r="AD37" s="17">
        <f>IF(AND(B37&gt;0,B37&lt;=$E$6),B37*$G$6,IF(AND(B37&gt;$E$6,B37&lt;=$E$7),((B37-$E$6)*$G$7)+($E$6*$G$6),IF(AND(B37&gt;$E$7,B37&lt;=$E$8),((B37-$E$7)*$G$8)+(($E$7-$E$6)*$G$7)+($E$6*$G$6),IF(AND(B37&gt;$E$8,B37&lt;=$E$9),((B37-$E$8)*$G$9)+(($E$8-$E$7)*$G$8)+(($E$7-$E$6)*$G$7)+($E$6*$G$6),IF(AND(B37&gt;$E$9,B37&lt;=$E$10),((B37-$E$9)*$G$10)+(($E$9-$E$8)*$G$9)+(($E$8-$E$7)*$G$8)+(($E$7-$E$6)*$G$7)+($E$6*$G$6),IF(AND(B37&gt;$E$10),((B37-$E$10)*$G$11)+(($E$10-$E$9)*$G$10)+(($E$9-$E$8)*$G$9)+(($E$8-$E$7)*$G$8)+(($E$7-$E$6)*$G$7)+($E$6*$G$6)))))))</f>
        <v>4044.16</v>
      </c>
      <c r="AE37" s="17">
        <f>IF(AND(E37&gt;0,E37&lt;=$E$6),E37*$G$6,IF(AND(E37&gt;$E$6,E37&lt;=$E$7),((E37-$E$6)*$G$7)+($E$6*$G$6),IF(AND(E37&gt;$E$7,E37&lt;=$E$8),((E37-$E$7)*$G$8)+(($E$7-$E$6)*$G$7)+($E$6*$G$6),IF(AND(E37&gt;$E$8,E37&lt;=$E$9),((E37-$E$8)*$G$9)+(($E$8-$E$7)*$G$8)+(($E$7-$E$6)*$G$7)+($E$6*$G$6),IF(AND(E37&gt;$E$9,E37&lt;=$E$10),((E37-$E$9)*$G$10)+(($E$9-$E$8)*$G$9)+(($E$8-$E$7)*$G$8)+(($E$7-$E$6)*$G$7)+($E$6*$G$6),IF(AND(E37&gt;$E$10),((E37-$E$10)*$G$11)+(($E$10-$E$9)*$G$10)+(($E$9-$E$8)*$G$9)+(($E$8-$E$7)*$G$8)+(($E$7-$E$6)*$G$7)+($E$6*$G$6)))))))</f>
        <v>3920.0762400000003</v>
      </c>
    </row>
    <row r="38" spans="1:31" ht="14.5">
      <c r="A38" s="55">
        <v>18</v>
      </c>
      <c r="B38" s="82">
        <v>103717</v>
      </c>
      <c r="C38" s="18"/>
      <c r="D38" s="10">
        <f>SUM(B38*$K$6)</f>
        <v>6326.737</v>
      </c>
      <c r="E38" s="10">
        <f>+B38-D38</f>
        <v>97390.263</v>
      </c>
      <c r="F38" s="54">
        <f>IF((AD38&lt;=0),AD38*0,IF(AND(AD38&gt;0),AD38*1))</f>
        <v>4084.34</v>
      </c>
      <c r="G38" s="54">
        <f>IF((AE38&lt;=0),AE38*0,IF(AND(AE38&gt;0),AE38*1))</f>
        <v>3957.80526</v>
      </c>
      <c r="H38" s="10">
        <f>+D38</f>
        <v>6326.737</v>
      </c>
      <c r="I38" s="10">
        <f>+F38-G38</f>
        <v>126.53474000000006</v>
      </c>
      <c r="J38" s="38"/>
      <c r="K38" s="38"/>
      <c r="L38" s="39"/>
      <c r="M38" s="39"/>
      <c r="N38" s="38"/>
      <c r="O38" s="38"/>
      <c r="P38" s="38"/>
      <c r="Q38" s="38"/>
      <c r="R38" s="38"/>
      <c r="S38" s="38"/>
      <c r="T38" s="38"/>
      <c r="U38" s="40"/>
      <c r="V38" s="38"/>
      <c r="W38" s="41"/>
      <c r="X38" s="41"/>
      <c r="Y38" s="37"/>
      <c r="Z38" s="37"/>
      <c r="AD38" s="17">
        <f>IF(AND(B38&gt;0,B38&lt;=$E$6),B38*$G$6,IF(AND(B38&gt;$E$6,B38&lt;=$E$7),((B38-$E$6)*$G$7)+($E$6*$G$6),IF(AND(B38&gt;$E$7,B38&lt;=$E$8),((B38-$E$7)*$G$8)+(($E$7-$E$6)*$G$7)+($E$6*$G$6),IF(AND(B38&gt;$E$8,B38&lt;=$E$9),((B38-$E$8)*$G$9)+(($E$8-$E$7)*$G$8)+(($E$7-$E$6)*$G$7)+($E$6*$G$6),IF(AND(B38&gt;$E$9,B38&lt;=$E$10),((B38-$E$9)*$G$10)+(($E$9-$E$8)*$G$9)+(($E$8-$E$7)*$G$8)+(($E$7-$E$6)*$G$7)+($E$6*$G$6),IF(AND(B38&gt;$E$10),((B38-$E$10)*$G$11)+(($E$10-$E$9)*$G$10)+(($E$9-$E$8)*$G$9)+(($E$8-$E$7)*$G$8)+(($E$7-$E$6)*$G$7)+($E$6*$G$6)))))))</f>
        <v>4084.34</v>
      </c>
      <c r="AE38" s="17">
        <f>IF(AND(E38&gt;0,E38&lt;=$E$6),E38*$G$6,IF(AND(E38&gt;$E$6,E38&lt;=$E$7),((E38-$E$6)*$G$7)+($E$6*$G$6),IF(AND(E38&gt;$E$7,E38&lt;=$E$8),((E38-$E$7)*$G$8)+(($E$7-$E$6)*$G$7)+($E$6*$G$6),IF(AND(E38&gt;$E$8,E38&lt;=$E$9),((E38-$E$8)*$G$9)+(($E$8-$E$7)*$G$8)+(($E$7-$E$6)*$G$7)+($E$6*$G$6),IF(AND(E38&gt;$E$9,E38&lt;=$E$10),((E38-$E$9)*$G$10)+(($E$9-$E$8)*$G$9)+(($E$8-$E$7)*$G$8)+(($E$7-$E$6)*$G$7)+($E$6*$G$6),IF(AND(E38&gt;$E$10),((E38-$E$10)*$G$11)+(($E$10-$E$9)*$G$10)+(($E$9-$E$8)*$G$9)+(($E$8-$E$7)*$G$8)+(($E$7-$E$6)*$G$7)+($E$6*$G$6)))))))</f>
        <v>3957.80526</v>
      </c>
    </row>
    <row r="39" spans="1:31" ht="14.5">
      <c r="A39" s="55">
        <v>19</v>
      </c>
      <c r="B39" s="82">
        <v>105721</v>
      </c>
      <c r="C39" s="18"/>
      <c r="D39" s="10">
        <f>SUM(B39*$K$6)</f>
        <v>6448.981</v>
      </c>
      <c r="E39" s="10">
        <f>+B39-D39</f>
        <v>99272.019</v>
      </c>
      <c r="F39" s="54">
        <f>IF((AD39&lt;=0),AD39*0,IF(AND(AD39&gt;0),AD39*1))</f>
        <v>4124.42</v>
      </c>
      <c r="G39" s="54">
        <f>IF((AE39&lt;=0),AE39*0,IF(AND(AE39&gt;0),AE39*1))</f>
        <v>3995.44038</v>
      </c>
      <c r="H39" s="10">
        <f>+D39</f>
        <v>6448.981</v>
      </c>
      <c r="I39" s="10">
        <f>+F39-G39</f>
        <v>128.97962000000007</v>
      </c>
      <c r="J39" s="38"/>
      <c r="K39" s="38"/>
      <c r="L39" s="39"/>
      <c r="M39" s="39"/>
      <c r="N39" s="38"/>
      <c r="O39" s="38"/>
      <c r="P39" s="38"/>
      <c r="Q39" s="38"/>
      <c r="R39" s="38"/>
      <c r="S39" s="38"/>
      <c r="T39" s="38"/>
      <c r="U39" s="40"/>
      <c r="V39" s="38"/>
      <c r="W39" s="41"/>
      <c r="X39" s="41"/>
      <c r="Y39" s="37"/>
      <c r="Z39" s="37"/>
      <c r="AD39" s="17">
        <f>IF(AND(B39&gt;0,B39&lt;=$E$6),B39*$G$6,IF(AND(B39&gt;$E$6,B39&lt;=$E$7),((B39-$E$6)*$G$7)+($E$6*$G$6),IF(AND(B39&gt;$E$7,B39&lt;=$E$8),((B39-$E$7)*$G$8)+(($E$7-$E$6)*$G$7)+($E$6*$G$6),IF(AND(B39&gt;$E$8,B39&lt;=$E$9),((B39-$E$8)*$G$9)+(($E$8-$E$7)*$G$8)+(($E$7-$E$6)*$G$7)+($E$6*$G$6),IF(AND(B39&gt;$E$9,B39&lt;=$E$10),((B39-$E$9)*$G$10)+(($E$9-$E$8)*$G$9)+(($E$8-$E$7)*$G$8)+(($E$7-$E$6)*$G$7)+($E$6*$G$6),IF(AND(B39&gt;$E$10),((B39-$E$10)*$G$11)+(($E$10-$E$9)*$G$10)+(($E$9-$E$8)*$G$9)+(($E$8-$E$7)*$G$8)+(($E$7-$E$6)*$G$7)+($E$6*$G$6)))))))</f>
        <v>4124.42</v>
      </c>
      <c r="AE39" s="17">
        <f>IF(AND(E39&gt;0,E39&lt;=$E$6),E39*$G$6,IF(AND(E39&gt;$E$6,E39&lt;=$E$7),((E39-$E$6)*$G$7)+($E$6*$G$6),IF(AND(E39&gt;$E$7,E39&lt;=$E$8),((E39-$E$7)*$G$8)+(($E$7-$E$6)*$G$7)+($E$6*$G$6),IF(AND(E39&gt;$E$8,E39&lt;=$E$9),((E39-$E$8)*$G$9)+(($E$8-$E$7)*$G$8)+(($E$7-$E$6)*$G$7)+($E$6*$G$6),IF(AND(E39&gt;$E$9,E39&lt;=$E$10),((E39-$E$9)*$G$10)+(($E$9-$E$8)*$G$9)+(($E$8-$E$7)*$G$8)+(($E$7-$E$6)*$G$7)+($E$6*$G$6),IF(AND(E39&gt;$E$10),((E39-$E$10)*$G$11)+(($E$10-$E$9)*$G$10)+(($E$9-$E$8)*$G$9)+(($E$8-$E$7)*$G$8)+(($E$7-$E$6)*$G$7)+($E$6*$G$6)))))))</f>
        <v>3995.44038</v>
      </c>
    </row>
    <row r="40" spans="1:31" ht="14.5">
      <c r="A40" s="55">
        <v>20</v>
      </c>
      <c r="B40" s="82">
        <v>107726</v>
      </c>
      <c r="C40" s="18"/>
      <c r="D40" s="10">
        <f>SUM(B40*$K$6)</f>
        <v>6571.286</v>
      </c>
      <c r="E40" s="10">
        <f>+B40-D40</f>
        <v>101154.714</v>
      </c>
      <c r="F40" s="54">
        <f>IF((AD40&lt;=0),AD40*0,IF(AND(AD40&gt;0),AD40*1))</f>
        <v>4164.52</v>
      </c>
      <c r="G40" s="54">
        <f>IF((AE40&lt;=0),AE40*0,IF(AND(AE40&gt;0),AE40*1))</f>
        <v>4033.0942800000003</v>
      </c>
      <c r="H40" s="10">
        <f>+D40</f>
        <v>6571.286</v>
      </c>
      <c r="I40" s="10">
        <f>+F40-G40</f>
        <v>131.42572000000018</v>
      </c>
      <c r="J40" s="38"/>
      <c r="K40" s="38"/>
      <c r="L40" s="39"/>
      <c r="M40" s="39"/>
      <c r="N40" s="38"/>
      <c r="O40" s="38"/>
      <c r="P40" s="38"/>
      <c r="Q40" s="38"/>
      <c r="R40" s="38"/>
      <c r="S40" s="38"/>
      <c r="T40" s="38"/>
      <c r="U40" s="40"/>
      <c r="V40" s="38"/>
      <c r="W40" s="41"/>
      <c r="X40" s="41"/>
      <c r="Y40" s="37"/>
      <c r="Z40" s="37"/>
      <c r="AD40" s="17">
        <f>IF(AND(B40&gt;0,B40&lt;=$E$6),B40*$G$6,IF(AND(B40&gt;$E$6,B40&lt;=$E$7),((B40-$E$6)*$G$7)+($E$6*$G$6),IF(AND(B40&gt;$E$7,B40&lt;=$E$8),((B40-$E$7)*$G$8)+(($E$7-$E$6)*$G$7)+($E$6*$G$6),IF(AND(B40&gt;$E$8,B40&lt;=$E$9),((B40-$E$8)*$G$9)+(($E$8-$E$7)*$G$8)+(($E$7-$E$6)*$G$7)+($E$6*$G$6),IF(AND(B40&gt;$E$9,B40&lt;=$E$10),((B40-$E$9)*$G$10)+(($E$9-$E$8)*$G$9)+(($E$8-$E$7)*$G$8)+(($E$7-$E$6)*$G$7)+($E$6*$G$6),IF(AND(B40&gt;$E$10),((B40-$E$10)*$G$11)+(($E$10-$E$9)*$G$10)+(($E$9-$E$8)*$G$9)+(($E$8-$E$7)*$G$8)+(($E$7-$E$6)*$G$7)+($E$6*$G$6)))))))</f>
        <v>4164.52</v>
      </c>
      <c r="AE40" s="17">
        <f>IF(AND(E40&gt;0,E40&lt;=$E$6),E40*$G$6,IF(AND(E40&gt;$E$6,E40&lt;=$E$7),((E40-$E$6)*$G$7)+($E$6*$G$6),IF(AND(E40&gt;$E$7,E40&lt;=$E$8),((E40-$E$7)*$G$8)+(($E$7-$E$6)*$G$7)+($E$6*$G$6),IF(AND(E40&gt;$E$8,E40&lt;=$E$9),((E40-$E$8)*$G$9)+(($E$8-$E$7)*$G$8)+(($E$7-$E$6)*$G$7)+($E$6*$G$6),IF(AND(E40&gt;$E$9,E40&lt;=$E$10),((E40-$E$9)*$G$10)+(($E$9-$E$8)*$G$9)+(($E$8-$E$7)*$G$8)+(($E$7-$E$6)*$G$7)+($E$6*$G$6),IF(AND(E40&gt;$E$10),((E40-$E$10)*$G$11)+(($E$10-$E$9)*$G$10)+(($E$9-$E$8)*$G$9)+(($E$8-$E$7)*$G$8)+(($E$7-$E$6)*$G$7)+($E$6*$G$6)))))))</f>
        <v>4033.0942800000003</v>
      </c>
    </row>
    <row r="41" spans="1:31" ht="14.5">
      <c r="A41" s="55">
        <v>21</v>
      </c>
      <c r="B41" s="82">
        <v>109734</v>
      </c>
      <c r="C41" s="18"/>
      <c r="D41" s="10">
        <f>SUM(B41*$K$6)</f>
        <v>6693.7739999999994</v>
      </c>
      <c r="E41" s="10">
        <f>+B41-D41</f>
        <v>103040.226</v>
      </c>
      <c r="F41" s="54">
        <f>IF((AD41&lt;=0),AD41*0,IF(AND(AD41&gt;0),AD41*1))</f>
        <v>4204.68</v>
      </c>
      <c r="G41" s="54">
        <f>IF((AE41&lt;=0),AE41*0,IF(AND(AE41&gt;0),AE41*1))</f>
        <v>4070.80452</v>
      </c>
      <c r="H41" s="10">
        <f>+D41</f>
        <v>6693.7739999999994</v>
      </c>
      <c r="I41" s="10">
        <f>+F41-G41</f>
        <v>133.87548000000015</v>
      </c>
      <c r="J41" s="38"/>
      <c r="K41" s="38"/>
      <c r="L41" s="39"/>
      <c r="M41" s="39"/>
      <c r="N41" s="38"/>
      <c r="O41" s="38"/>
      <c r="P41" s="38"/>
      <c r="Q41" s="38"/>
      <c r="R41" s="38"/>
      <c r="S41" s="38"/>
      <c r="T41" s="38"/>
      <c r="U41" s="40"/>
      <c r="V41" s="38"/>
      <c r="W41" s="41"/>
      <c r="X41" s="41"/>
      <c r="Y41" s="37"/>
      <c r="Z41" s="37"/>
      <c r="AD41" s="17">
        <f>IF(AND(B41&gt;0,B41&lt;=$E$6),B41*$G$6,IF(AND(B41&gt;$E$6,B41&lt;=$E$7),((B41-$E$6)*$G$7)+($E$6*$G$6),IF(AND(B41&gt;$E$7,B41&lt;=$E$8),((B41-$E$7)*$G$8)+(($E$7-$E$6)*$G$7)+($E$6*$G$6),IF(AND(B41&gt;$E$8,B41&lt;=$E$9),((B41-$E$8)*$G$9)+(($E$8-$E$7)*$G$8)+(($E$7-$E$6)*$G$7)+($E$6*$G$6),IF(AND(B41&gt;$E$9,B41&lt;=$E$10),((B41-$E$9)*$G$10)+(($E$9-$E$8)*$G$9)+(($E$8-$E$7)*$G$8)+(($E$7-$E$6)*$G$7)+($E$6*$G$6),IF(AND(B41&gt;$E$10),((B41-$E$10)*$G$11)+(($E$10-$E$9)*$G$10)+(($E$9-$E$8)*$G$9)+(($E$8-$E$7)*$G$8)+(($E$7-$E$6)*$G$7)+($E$6*$G$6)))))))</f>
        <v>4204.68</v>
      </c>
      <c r="AE41" s="17">
        <f>IF(AND(E41&gt;0,E41&lt;=$E$6),E41*$G$6,IF(AND(E41&gt;$E$6,E41&lt;=$E$7),((E41-$E$6)*$G$7)+($E$6*$G$6),IF(AND(E41&gt;$E$7,E41&lt;=$E$8),((E41-$E$7)*$G$8)+(($E$7-$E$6)*$G$7)+($E$6*$G$6),IF(AND(E41&gt;$E$8,E41&lt;=$E$9),((E41-$E$8)*$G$9)+(($E$8-$E$7)*$G$8)+(($E$7-$E$6)*$G$7)+($E$6*$G$6),IF(AND(E41&gt;$E$9,E41&lt;=$E$10),((E41-$E$9)*$G$10)+(($E$9-$E$8)*$G$9)+(($E$8-$E$7)*$G$8)+(($E$7-$E$6)*$G$7)+($E$6*$G$6),IF(AND(E41&gt;$E$10),((E41-$E$10)*$G$11)+(($E$10-$E$9)*$G$10)+(($E$9-$E$8)*$G$9)+(($E$8-$E$7)*$G$8)+(($E$7-$E$6)*$G$7)+($E$6*$G$6)))))))</f>
        <v>4070.80452</v>
      </c>
    </row>
    <row r="42" spans="1:31" ht="14.5">
      <c r="A42" s="55">
        <v>22</v>
      </c>
      <c r="B42" s="82">
        <v>111742</v>
      </c>
      <c r="C42" s="18"/>
      <c r="D42" s="10">
        <f>SUM(B42*$K$6)</f>
        <v>6816.262</v>
      </c>
      <c r="E42" s="10">
        <f>+B42-D42</f>
        <v>104925.738</v>
      </c>
      <c r="F42" s="54">
        <f>IF((AD42&lt;=0),AD42*0,IF(AND(AD42&gt;0),AD42*1))</f>
        <v>4244.84</v>
      </c>
      <c r="G42" s="54">
        <f>IF((AE42&lt;=0),AE42*0,IF(AND(AE42&gt;0),AE42*1))</f>
        <v>4108.51476</v>
      </c>
      <c r="H42" s="10">
        <f>+D42</f>
        <v>6816.262</v>
      </c>
      <c r="I42" s="10">
        <f>+F42-G42</f>
        <v>136.32524000000012</v>
      </c>
      <c r="J42" s="38"/>
      <c r="K42" s="38"/>
      <c r="L42" s="39"/>
      <c r="M42" s="39"/>
      <c r="N42" s="38"/>
      <c r="O42" s="38"/>
      <c r="P42" s="38"/>
      <c r="Q42" s="38"/>
      <c r="R42" s="38"/>
      <c r="S42" s="38"/>
      <c r="T42" s="38"/>
      <c r="U42" s="40"/>
      <c r="V42" s="38"/>
      <c r="W42" s="41"/>
      <c r="X42" s="41"/>
      <c r="Y42" s="37"/>
      <c r="Z42" s="37"/>
      <c r="AD42" s="17">
        <f>IF(AND(B42&gt;0,B42&lt;=$E$6),B42*$G$6,IF(AND(B42&gt;$E$6,B42&lt;=$E$7),((B42-$E$6)*$G$7)+($E$6*$G$6),IF(AND(B42&gt;$E$7,B42&lt;=$E$8),((B42-$E$7)*$G$8)+(($E$7-$E$6)*$G$7)+($E$6*$G$6),IF(AND(B42&gt;$E$8,B42&lt;=$E$9),((B42-$E$8)*$G$9)+(($E$8-$E$7)*$G$8)+(($E$7-$E$6)*$G$7)+($E$6*$G$6),IF(AND(B42&gt;$E$9,B42&lt;=$E$10),((B42-$E$9)*$G$10)+(($E$9-$E$8)*$G$9)+(($E$8-$E$7)*$G$8)+(($E$7-$E$6)*$G$7)+($E$6*$G$6),IF(AND(B42&gt;$E$10),((B42-$E$10)*$G$11)+(($E$10-$E$9)*$G$10)+(($E$9-$E$8)*$G$9)+(($E$8-$E$7)*$G$8)+(($E$7-$E$6)*$G$7)+($E$6*$G$6)))))))</f>
        <v>4244.84</v>
      </c>
      <c r="AE42" s="17">
        <f>IF(AND(E42&gt;0,E42&lt;=$E$6),E42*$G$6,IF(AND(E42&gt;$E$6,E42&lt;=$E$7),((E42-$E$6)*$G$7)+($E$6*$G$6),IF(AND(E42&gt;$E$7,E42&lt;=$E$8),((E42-$E$7)*$G$8)+(($E$7-$E$6)*$G$7)+($E$6*$G$6),IF(AND(E42&gt;$E$8,E42&lt;=$E$9),((E42-$E$8)*$G$9)+(($E$8-$E$7)*$G$8)+(($E$7-$E$6)*$G$7)+($E$6*$G$6),IF(AND(E42&gt;$E$9,E42&lt;=$E$10),((E42-$E$9)*$G$10)+(($E$9-$E$8)*$G$9)+(($E$8-$E$7)*$G$8)+(($E$7-$E$6)*$G$7)+($E$6*$G$6),IF(AND(E42&gt;$E$10),((E42-$E$10)*$G$11)+(($E$10-$E$9)*$G$10)+(($E$9-$E$8)*$G$9)+(($E$8-$E$7)*$G$8)+(($E$7-$E$6)*$G$7)+($E$6*$G$6)))))))</f>
        <v>4108.51476</v>
      </c>
    </row>
    <row r="43" spans="1:31" ht="14.5">
      <c r="A43" s="55">
        <v>23</v>
      </c>
      <c r="B43" s="82">
        <v>113745</v>
      </c>
      <c r="C43" s="18"/>
      <c r="D43" s="10">
        <f>SUM(B43*$K$6)</f>
        <v>6938.445</v>
      </c>
      <c r="E43" s="10">
        <f>+B43-D43</f>
        <v>106806.555</v>
      </c>
      <c r="F43" s="54">
        <f>IF((AD43&lt;=0),AD43*0,IF(AND(AD43&gt;0),AD43*1))</f>
        <v>4284.9</v>
      </c>
      <c r="G43" s="54">
        <f>IF((AE43&lt;=0),AE43*0,IF(AND(AE43&gt;0),AE43*1))</f>
        <v>4146.1311000000005</v>
      </c>
      <c r="H43" s="10">
        <f>+D43</f>
        <v>6938.445</v>
      </c>
      <c r="I43" s="10">
        <f>+F43-G43</f>
        <v>138.76889999999912</v>
      </c>
      <c r="J43" s="38"/>
      <c r="K43" s="38"/>
      <c r="L43" s="39"/>
      <c r="M43" s="39"/>
      <c r="N43" s="38"/>
      <c r="O43" s="38"/>
      <c r="P43" s="38"/>
      <c r="Q43" s="38"/>
      <c r="R43" s="38"/>
      <c r="S43" s="38"/>
      <c r="T43" s="38"/>
      <c r="U43" s="40"/>
      <c r="V43" s="38"/>
      <c r="W43" s="41"/>
      <c r="X43" s="41"/>
      <c r="Y43" s="37"/>
      <c r="Z43" s="37"/>
      <c r="AD43" s="17">
        <f>IF(AND(B43&gt;0,B43&lt;=$E$6),B43*$G$6,IF(AND(B43&gt;$E$6,B43&lt;=$E$7),((B43-$E$6)*$G$7)+($E$6*$G$6),IF(AND(B43&gt;$E$7,B43&lt;=$E$8),((B43-$E$7)*$G$8)+(($E$7-$E$6)*$G$7)+($E$6*$G$6),IF(AND(B43&gt;$E$8,B43&lt;=$E$9),((B43-$E$8)*$G$9)+(($E$8-$E$7)*$G$8)+(($E$7-$E$6)*$G$7)+($E$6*$G$6),IF(AND(B43&gt;$E$9,B43&lt;=$E$10),((B43-$E$9)*$G$10)+(($E$9-$E$8)*$G$9)+(($E$8-$E$7)*$G$8)+(($E$7-$E$6)*$G$7)+($E$6*$G$6),IF(AND(B43&gt;$E$10),((B43-$E$10)*$G$11)+(($E$10-$E$9)*$G$10)+(($E$9-$E$8)*$G$9)+(($E$8-$E$7)*$G$8)+(($E$7-$E$6)*$G$7)+($E$6*$G$6)))))))</f>
        <v>4284.9</v>
      </c>
      <c r="AE43" s="17">
        <f>IF(AND(E43&gt;0,E43&lt;=$E$6),E43*$G$6,IF(AND(E43&gt;$E$6,E43&lt;=$E$7),((E43-$E$6)*$G$7)+($E$6*$G$6),IF(AND(E43&gt;$E$7,E43&lt;=$E$8),((E43-$E$7)*$G$8)+(($E$7-$E$6)*$G$7)+($E$6*$G$6),IF(AND(E43&gt;$E$8,E43&lt;=$E$9),((E43-$E$8)*$G$9)+(($E$8-$E$7)*$G$8)+(($E$7-$E$6)*$G$7)+($E$6*$G$6),IF(AND(E43&gt;$E$9,E43&lt;=$E$10),((E43-$E$9)*$G$10)+(($E$9-$E$8)*$G$9)+(($E$8-$E$7)*$G$8)+(($E$7-$E$6)*$G$7)+($E$6*$G$6),IF(AND(E43&gt;$E$10),((E43-$E$10)*$G$11)+(($E$10-$E$9)*$G$10)+(($E$9-$E$8)*$G$9)+(($E$8-$E$7)*$G$8)+(($E$7-$E$6)*$G$7)+($E$6*$G$6)))))))</f>
        <v>4146.1311000000005</v>
      </c>
    </row>
    <row r="44" spans="1:31" ht="14.5">
      <c r="A44" s="55">
        <v>24</v>
      </c>
      <c r="B44" s="82">
        <v>115755</v>
      </c>
      <c r="C44" s="18"/>
      <c r="D44" s="10">
        <f>SUM(B44*$K$6)</f>
        <v>7061.055</v>
      </c>
      <c r="E44" s="10">
        <f>+B44-D44</f>
        <v>108693.945</v>
      </c>
      <c r="F44" s="54">
        <f>IF((AD44&lt;=0),AD44*0,IF(AND(AD44&gt;0),AD44*1))</f>
        <v>4325.1</v>
      </c>
      <c r="G44" s="54">
        <f>IF((AE44&lt;=0),AE44*0,IF(AND(AE44&gt;0),AE44*1))</f>
        <v>4183.8789000000006</v>
      </c>
      <c r="H44" s="10">
        <f>+D44</f>
        <v>7061.055</v>
      </c>
      <c r="I44" s="10">
        <f>+F44-G44</f>
        <v>141.22109999999975</v>
      </c>
      <c r="J44" s="38"/>
      <c r="K44" s="38"/>
      <c r="L44" s="39"/>
      <c r="M44" s="39"/>
      <c r="N44" s="38"/>
      <c r="O44" s="38"/>
      <c r="P44" s="38"/>
      <c r="Q44" s="38"/>
      <c r="R44" s="38"/>
      <c r="S44" s="38"/>
      <c r="T44" s="38"/>
      <c r="U44" s="40"/>
      <c r="V44" s="38"/>
      <c r="W44" s="41"/>
      <c r="X44" s="41"/>
      <c r="Y44" s="37"/>
      <c r="Z44" s="37"/>
      <c r="AD44" s="17">
        <f>IF(AND(B44&gt;0,B44&lt;=$E$6),B44*$G$6,IF(AND(B44&gt;$E$6,B44&lt;=$E$7),((B44-$E$6)*$G$7)+($E$6*$G$6),IF(AND(B44&gt;$E$7,B44&lt;=$E$8),((B44-$E$7)*$G$8)+(($E$7-$E$6)*$G$7)+($E$6*$G$6),IF(AND(B44&gt;$E$8,B44&lt;=$E$9),((B44-$E$8)*$G$9)+(($E$8-$E$7)*$G$8)+(($E$7-$E$6)*$G$7)+($E$6*$G$6),IF(AND(B44&gt;$E$9,B44&lt;=$E$10),((B44-$E$9)*$G$10)+(($E$9-$E$8)*$G$9)+(($E$8-$E$7)*$G$8)+(($E$7-$E$6)*$G$7)+($E$6*$G$6),IF(AND(B44&gt;$E$10),((B44-$E$10)*$G$11)+(($E$10-$E$9)*$G$10)+(($E$9-$E$8)*$G$9)+(($E$8-$E$7)*$G$8)+(($E$7-$E$6)*$G$7)+($E$6*$G$6)))))))</f>
        <v>4325.1</v>
      </c>
      <c r="AE44" s="17">
        <f>IF(AND(E44&gt;0,E44&lt;=$E$6),E44*$G$6,IF(AND(E44&gt;$E$6,E44&lt;=$E$7),((E44-$E$6)*$G$7)+($E$6*$G$6),IF(AND(E44&gt;$E$7,E44&lt;=$E$8),((E44-$E$7)*$G$8)+(($E$7-$E$6)*$G$7)+($E$6*$G$6),IF(AND(E44&gt;$E$8,E44&lt;=$E$9),((E44-$E$8)*$G$9)+(($E$8-$E$7)*$G$8)+(($E$7-$E$6)*$G$7)+($E$6*$G$6),IF(AND(E44&gt;$E$9,E44&lt;=$E$10),((E44-$E$9)*$G$10)+(($E$9-$E$8)*$G$9)+(($E$8-$E$7)*$G$8)+(($E$7-$E$6)*$G$7)+($E$6*$G$6),IF(AND(E44&gt;$E$10),((E44-$E$10)*$G$11)+(($E$10-$E$9)*$G$10)+(($E$9-$E$8)*$G$9)+(($E$8-$E$7)*$G$8)+(($E$7-$E$6)*$G$7)+($E$6*$G$6)))))))</f>
        <v>4183.8789000000006</v>
      </c>
    </row>
    <row r="45" spans="1:31" ht="14.5">
      <c r="A45" s="55">
        <v>25</v>
      </c>
      <c r="B45" s="82">
        <v>117759</v>
      </c>
      <c r="C45" s="18"/>
      <c r="D45" s="10">
        <f>SUM(B45*$K$6)</f>
        <v>7183.299</v>
      </c>
      <c r="E45" s="10">
        <f>+B45-D45</f>
        <v>110575.701</v>
      </c>
      <c r="F45" s="54">
        <f>IF((AD45&lt;=0),AD45*0,IF(AND(AD45&gt;0),AD45*1))</f>
        <v>4365.18</v>
      </c>
      <c r="G45" s="54">
        <f>IF((AE45&lt;=0),AE45*0,IF(AND(AE45&gt;0),AE45*1))</f>
        <v>4221.5140200000005</v>
      </c>
      <c r="H45" s="10">
        <f>+D45</f>
        <v>7183.299</v>
      </c>
      <c r="I45" s="10">
        <f>+F45-G45</f>
        <v>143.66597999999976</v>
      </c>
      <c r="J45" s="38"/>
      <c r="K45" s="38"/>
      <c r="L45" s="39"/>
      <c r="M45" s="39"/>
      <c r="N45" s="38"/>
      <c r="O45" s="38"/>
      <c r="P45" s="38"/>
      <c r="Q45" s="38"/>
      <c r="R45" s="38"/>
      <c r="S45" s="38"/>
      <c r="T45" s="38"/>
      <c r="U45" s="40"/>
      <c r="V45" s="38"/>
      <c r="W45" s="41"/>
      <c r="X45" s="41"/>
      <c r="Y45" s="37"/>
      <c r="Z45" s="37"/>
      <c r="AD45" s="17">
        <f>IF(AND(B45&gt;0,B45&lt;=$E$6),B45*$G$6,IF(AND(B45&gt;$E$6,B45&lt;=$E$7),((B45-$E$6)*$G$7)+($E$6*$G$6),IF(AND(B45&gt;$E$7,B45&lt;=$E$8),((B45-$E$7)*$G$8)+(($E$7-$E$6)*$G$7)+($E$6*$G$6),IF(AND(B45&gt;$E$8,B45&lt;=$E$9),((B45-$E$8)*$G$9)+(($E$8-$E$7)*$G$8)+(($E$7-$E$6)*$G$7)+($E$6*$G$6),IF(AND(B45&gt;$E$9,B45&lt;=$E$10),((B45-$E$9)*$G$10)+(($E$9-$E$8)*$G$9)+(($E$8-$E$7)*$G$8)+(($E$7-$E$6)*$G$7)+($E$6*$G$6),IF(AND(B45&gt;$E$10),((B45-$E$10)*$G$11)+(($E$10-$E$9)*$G$10)+(($E$9-$E$8)*$G$9)+(($E$8-$E$7)*$G$8)+(($E$7-$E$6)*$G$7)+($E$6*$G$6)))))))</f>
        <v>4365.18</v>
      </c>
      <c r="AE45" s="17">
        <f>IF(AND(E45&gt;0,E45&lt;=$E$6),E45*$G$6,IF(AND(E45&gt;$E$6,E45&lt;=$E$7),((E45-$E$6)*$G$7)+($E$6*$G$6),IF(AND(E45&gt;$E$7,E45&lt;=$E$8),((E45-$E$7)*$G$8)+(($E$7-$E$6)*$G$7)+($E$6*$G$6),IF(AND(E45&gt;$E$8,E45&lt;=$E$9),((E45-$E$8)*$G$9)+(($E$8-$E$7)*$G$8)+(($E$7-$E$6)*$G$7)+($E$6*$G$6),IF(AND(E45&gt;$E$9,E45&lt;=$E$10),((E45-$E$9)*$G$10)+(($E$9-$E$8)*$G$9)+(($E$8-$E$7)*$G$8)+(($E$7-$E$6)*$G$7)+($E$6*$G$6),IF(AND(E45&gt;$E$10),((E45-$E$10)*$G$11)+(($E$10-$E$9)*$G$10)+(($E$9-$E$8)*$G$9)+(($E$8-$E$7)*$G$8)+(($E$7-$E$6)*$G$7)+($E$6*$G$6)))))))</f>
        <v>4221.5140200000005</v>
      </c>
    </row>
    <row r="46" spans="1:31" ht="14.5">
      <c r="A46" s="55">
        <v>26</v>
      </c>
      <c r="B46" s="82">
        <v>119766</v>
      </c>
      <c r="C46" s="18"/>
      <c r="D46" s="10">
        <f>SUM(B46*$K$6)</f>
        <v>7305.726</v>
      </c>
      <c r="E46" s="10">
        <f>+B46-D46</f>
        <v>112460.274</v>
      </c>
      <c r="F46" s="54">
        <f>IF((AD46&lt;=0),AD46*0,IF(AND(AD46&gt;0),AD46*1))</f>
        <v>4405.32</v>
      </c>
      <c r="G46" s="54">
        <f>IF((AE46&lt;=0),AE46*0,IF(AND(AE46&gt;0),AE46*1))</f>
        <v>4259.2054800000005</v>
      </c>
      <c r="H46" s="10">
        <f>+D46</f>
        <v>7305.726</v>
      </c>
      <c r="I46" s="10">
        <f>+F46-G46</f>
        <v>146.11451999999917</v>
      </c>
      <c r="J46" s="38"/>
      <c r="K46" s="38"/>
      <c r="L46" s="39"/>
      <c r="M46" s="39"/>
      <c r="N46" s="38"/>
      <c r="O46" s="38"/>
      <c r="P46" s="38"/>
      <c r="Q46" s="38"/>
      <c r="R46" s="38"/>
      <c r="S46" s="38"/>
      <c r="T46" s="38"/>
      <c r="U46" s="40"/>
      <c r="V46" s="38"/>
      <c r="W46" s="41"/>
      <c r="X46" s="41"/>
      <c r="Y46" s="37"/>
      <c r="Z46" s="37"/>
      <c r="AD46" s="17">
        <f>IF(AND(B46&gt;0,B46&lt;=$E$6),B46*$G$6,IF(AND(B46&gt;$E$6,B46&lt;=$E$7),((B46-$E$6)*$G$7)+($E$6*$G$6),IF(AND(B46&gt;$E$7,B46&lt;=$E$8),((B46-$E$7)*$G$8)+(($E$7-$E$6)*$G$7)+($E$6*$G$6),IF(AND(B46&gt;$E$8,B46&lt;=$E$9),((B46-$E$8)*$G$9)+(($E$8-$E$7)*$G$8)+(($E$7-$E$6)*$G$7)+($E$6*$G$6),IF(AND(B46&gt;$E$9,B46&lt;=$E$10),((B46-$E$9)*$G$10)+(($E$9-$E$8)*$G$9)+(($E$8-$E$7)*$G$8)+(($E$7-$E$6)*$G$7)+($E$6*$G$6),IF(AND(B46&gt;$E$10),((B46-$E$10)*$G$11)+(($E$10-$E$9)*$G$10)+(($E$9-$E$8)*$G$9)+(($E$8-$E$7)*$G$8)+(($E$7-$E$6)*$G$7)+($E$6*$G$6)))))))</f>
        <v>4405.32</v>
      </c>
      <c r="AE46" s="17">
        <f>IF(AND(E46&gt;0,E46&lt;=$E$6),E46*$G$6,IF(AND(E46&gt;$E$6,E46&lt;=$E$7),((E46-$E$6)*$G$7)+($E$6*$G$6),IF(AND(E46&gt;$E$7,E46&lt;=$E$8),((E46-$E$7)*$G$8)+(($E$7-$E$6)*$G$7)+($E$6*$G$6),IF(AND(E46&gt;$E$8,E46&lt;=$E$9),((E46-$E$8)*$G$9)+(($E$8-$E$7)*$G$8)+(($E$7-$E$6)*$G$7)+($E$6*$G$6),IF(AND(E46&gt;$E$9,E46&lt;=$E$10),((E46-$E$9)*$G$10)+(($E$9-$E$8)*$G$9)+(($E$8-$E$7)*$G$8)+(($E$7-$E$6)*$G$7)+($E$6*$G$6),IF(AND(E46&gt;$E$10),((E46-$E$10)*$G$11)+(($E$10-$E$9)*$G$10)+(($E$9-$E$8)*$G$9)+(($E$8-$E$7)*$G$8)+(($E$7-$E$6)*$G$7)+($E$6*$G$6)))))))</f>
        <v>4259.2054800000005</v>
      </c>
    </row>
    <row r="47" spans="1:31" ht="14.5">
      <c r="A47" s="55">
        <v>27</v>
      </c>
      <c r="B47" s="82">
        <v>121772</v>
      </c>
      <c r="C47" s="18"/>
      <c r="D47" s="10">
        <f>SUM(B47*$K$6)</f>
        <v>7428.092</v>
      </c>
      <c r="E47" s="10">
        <f>+B47-D47</f>
        <v>114343.908</v>
      </c>
      <c r="F47" s="54">
        <f>IF((AD47&lt;=0),AD47*0,IF(AND(AD47&gt;0),AD47*1))</f>
        <v>4445.4400000000005</v>
      </c>
      <c r="G47" s="54">
        <f>IF((AE47&lt;=0),AE47*0,IF(AND(AE47&gt;0),AE47*1))</f>
        <v>4296.87816</v>
      </c>
      <c r="H47" s="10">
        <f>+D47</f>
        <v>7428.092</v>
      </c>
      <c r="I47" s="10">
        <f>+F47-G47</f>
        <v>148.5618400000003</v>
      </c>
      <c r="J47" s="38"/>
      <c r="K47" s="38"/>
      <c r="L47" s="39"/>
      <c r="M47" s="39"/>
      <c r="N47" s="38"/>
      <c r="O47" s="38"/>
      <c r="P47" s="38"/>
      <c r="Q47" s="38"/>
      <c r="R47" s="38"/>
      <c r="S47" s="38"/>
      <c r="T47" s="38"/>
      <c r="U47" s="40"/>
      <c r="V47" s="38"/>
      <c r="W47" s="41"/>
      <c r="X47" s="41"/>
      <c r="Y47" s="37"/>
      <c r="Z47" s="37"/>
      <c r="AD47" s="17">
        <f>IF(AND(B47&gt;0,B47&lt;=$E$6),B47*$G$6,IF(AND(B47&gt;$E$6,B47&lt;=$E$7),((B47-$E$6)*$G$7)+($E$6*$G$6),IF(AND(B47&gt;$E$7,B47&lt;=$E$8),((B47-$E$7)*$G$8)+(($E$7-$E$6)*$G$7)+($E$6*$G$6),IF(AND(B47&gt;$E$8,B47&lt;=$E$9),((B47-$E$8)*$G$9)+(($E$8-$E$7)*$G$8)+(($E$7-$E$6)*$G$7)+($E$6*$G$6),IF(AND(B47&gt;$E$9,B47&lt;=$E$10),((B47-$E$9)*$G$10)+(($E$9-$E$8)*$G$9)+(($E$8-$E$7)*$G$8)+(($E$7-$E$6)*$G$7)+($E$6*$G$6),IF(AND(B47&gt;$E$10),((B47-$E$10)*$G$11)+(($E$10-$E$9)*$G$10)+(($E$9-$E$8)*$G$9)+(($E$8-$E$7)*$G$8)+(($E$7-$E$6)*$G$7)+($E$6*$G$6)))))))</f>
        <v>4445.4400000000005</v>
      </c>
      <c r="AE47" s="17">
        <f>IF(AND(E47&gt;0,E47&lt;=$E$6),E47*$G$6,IF(AND(E47&gt;$E$6,E47&lt;=$E$7),((E47-$E$6)*$G$7)+($E$6*$G$6),IF(AND(E47&gt;$E$7,E47&lt;=$E$8),((E47-$E$7)*$G$8)+(($E$7-$E$6)*$G$7)+($E$6*$G$6),IF(AND(E47&gt;$E$8,E47&lt;=$E$9),((E47-$E$8)*$G$9)+(($E$8-$E$7)*$G$8)+(($E$7-$E$6)*$G$7)+($E$6*$G$6),IF(AND(E47&gt;$E$9,E47&lt;=$E$10),((E47-$E$9)*$G$10)+(($E$9-$E$8)*$G$9)+(($E$8-$E$7)*$G$8)+(($E$7-$E$6)*$G$7)+($E$6*$G$6),IF(AND(E47&gt;$E$10),((E47-$E$10)*$G$11)+(($E$10-$E$9)*$G$10)+(($E$9-$E$8)*$G$9)+(($E$8-$E$7)*$G$8)+(($E$7-$E$6)*$G$7)+($E$6*$G$6)))))))</f>
        <v>4296.87816</v>
      </c>
    </row>
    <row r="48" spans="1:31" ht="14.5">
      <c r="A48" s="55">
        <v>28</v>
      </c>
      <c r="B48" s="82">
        <v>123776</v>
      </c>
      <c r="C48" s="18"/>
      <c r="D48" s="10">
        <f>SUM(B48*$K$6)</f>
        <v>7550.336</v>
      </c>
      <c r="E48" s="10">
        <f>+B48-D48</f>
        <v>116225.664</v>
      </c>
      <c r="F48" s="54">
        <f>IF((AD48&lt;=0),AD48*0,IF(AND(AD48&gt;0),AD48*1))</f>
        <v>4485.52</v>
      </c>
      <c r="G48" s="54">
        <f>IF((AE48&lt;=0),AE48*0,IF(AND(AE48&gt;0),AE48*1))</f>
        <v>4334.51328</v>
      </c>
      <c r="H48" s="10">
        <f>+D48</f>
        <v>7550.336</v>
      </c>
      <c r="I48" s="10">
        <f>+F48-G48</f>
        <v>151.00672000000031</v>
      </c>
      <c r="J48" s="38"/>
      <c r="K48" s="38"/>
      <c r="L48" s="39"/>
      <c r="M48" s="39"/>
      <c r="N48" s="38"/>
      <c r="O48" s="38"/>
      <c r="P48" s="38"/>
      <c r="Q48" s="38"/>
      <c r="R48" s="38"/>
      <c r="S48" s="38"/>
      <c r="T48" s="38"/>
      <c r="U48" s="40"/>
      <c r="V48" s="38"/>
      <c r="W48" s="41"/>
      <c r="X48" s="41"/>
      <c r="Y48" s="37"/>
      <c r="Z48" s="37"/>
      <c r="AD48" s="17">
        <f>IF(AND(B48&gt;0,B48&lt;=$E$6),B48*$G$6,IF(AND(B48&gt;$E$6,B48&lt;=$E$7),((B48-$E$6)*$G$7)+($E$6*$G$6),IF(AND(B48&gt;$E$7,B48&lt;=$E$8),((B48-$E$7)*$G$8)+(($E$7-$E$6)*$G$7)+($E$6*$G$6),IF(AND(B48&gt;$E$8,B48&lt;=$E$9),((B48-$E$8)*$G$9)+(($E$8-$E$7)*$G$8)+(($E$7-$E$6)*$G$7)+($E$6*$G$6),IF(AND(B48&gt;$E$9,B48&lt;=$E$10),((B48-$E$9)*$G$10)+(($E$9-$E$8)*$G$9)+(($E$8-$E$7)*$G$8)+(($E$7-$E$6)*$G$7)+($E$6*$G$6),IF(AND(B48&gt;$E$10),((B48-$E$10)*$G$11)+(($E$10-$E$9)*$G$10)+(($E$9-$E$8)*$G$9)+(($E$8-$E$7)*$G$8)+(($E$7-$E$6)*$G$7)+($E$6*$G$6)))))))</f>
        <v>4485.52</v>
      </c>
      <c r="AE48" s="17">
        <f>IF(AND(E48&gt;0,E48&lt;=$E$6),E48*$G$6,IF(AND(E48&gt;$E$6,E48&lt;=$E$7),((E48-$E$6)*$G$7)+($E$6*$G$6),IF(AND(E48&gt;$E$7,E48&lt;=$E$8),((E48-$E$7)*$G$8)+(($E$7-$E$6)*$G$7)+($E$6*$G$6),IF(AND(E48&gt;$E$8,E48&lt;=$E$9),((E48-$E$8)*$G$9)+(($E$8-$E$7)*$G$8)+(($E$7-$E$6)*$G$7)+($E$6*$G$6),IF(AND(E48&gt;$E$9,E48&lt;=$E$10),((E48-$E$9)*$G$10)+(($E$9-$E$8)*$G$9)+(($E$8-$E$7)*$G$8)+(($E$7-$E$6)*$G$7)+($E$6*$G$6),IF(AND(E48&gt;$E$10),((E48-$E$10)*$G$11)+(($E$10-$E$9)*$G$10)+(($E$9-$E$8)*$G$9)+(($E$8-$E$7)*$G$8)+(($E$7-$E$6)*$G$7)+($E$6*$G$6)))))))</f>
        <v>4334.51328</v>
      </c>
    </row>
    <row r="49" spans="1:31" ht="14.5">
      <c r="A49" s="55">
        <v>29</v>
      </c>
      <c r="B49" s="82">
        <v>125783</v>
      </c>
      <c r="C49" s="18"/>
      <c r="D49" s="10">
        <f>SUM(B49*$K$6)</f>
        <v>7672.763</v>
      </c>
      <c r="E49" s="10">
        <f>+B49-D49</f>
        <v>118110.237</v>
      </c>
      <c r="F49" s="54">
        <f>IF((AD49&lt;=0),AD49*0,IF(AND(AD49&gt;0),AD49*1))</f>
        <v>4525.66</v>
      </c>
      <c r="G49" s="54">
        <f>IF((AE49&lt;=0),AE49*0,IF(AND(AE49&gt;0),AE49*1))</f>
        <v>4372.20474</v>
      </c>
      <c r="H49" s="10">
        <f>+D49</f>
        <v>7672.763</v>
      </c>
      <c r="I49" s="10">
        <f>+F49-G49</f>
        <v>153.45525999999973</v>
      </c>
      <c r="J49" s="38"/>
      <c r="K49" s="38"/>
      <c r="L49" s="39"/>
      <c r="M49" s="39"/>
      <c r="N49" s="38"/>
      <c r="O49" s="38"/>
      <c r="P49" s="38"/>
      <c r="Q49" s="38"/>
      <c r="R49" s="38"/>
      <c r="S49" s="38"/>
      <c r="T49" s="38"/>
      <c r="U49" s="40"/>
      <c r="V49" s="38"/>
      <c r="W49" s="41"/>
      <c r="X49" s="41"/>
      <c r="Y49" s="37"/>
      <c r="Z49" s="37"/>
      <c r="AD49" s="17">
        <f>IF(AND(B49&gt;0,B49&lt;=$E$6),B49*$G$6,IF(AND(B49&gt;$E$6,B49&lt;=$E$7),((B49-$E$6)*$G$7)+($E$6*$G$6),IF(AND(B49&gt;$E$7,B49&lt;=$E$8),((B49-$E$7)*$G$8)+(($E$7-$E$6)*$G$7)+($E$6*$G$6),IF(AND(B49&gt;$E$8,B49&lt;=$E$9),((B49-$E$8)*$G$9)+(($E$8-$E$7)*$G$8)+(($E$7-$E$6)*$G$7)+($E$6*$G$6),IF(AND(B49&gt;$E$9,B49&lt;=$E$10),((B49-$E$9)*$G$10)+(($E$9-$E$8)*$G$9)+(($E$8-$E$7)*$G$8)+(($E$7-$E$6)*$G$7)+($E$6*$G$6),IF(AND(B49&gt;$E$10),((B49-$E$10)*$G$11)+(($E$10-$E$9)*$G$10)+(($E$9-$E$8)*$G$9)+(($E$8-$E$7)*$G$8)+(($E$7-$E$6)*$G$7)+($E$6*$G$6)))))))</f>
        <v>4525.66</v>
      </c>
      <c r="AE49" s="17">
        <f>IF(AND(E49&gt;0,E49&lt;=$E$6),E49*$G$6,IF(AND(E49&gt;$E$6,E49&lt;=$E$7),((E49-$E$6)*$G$7)+($E$6*$G$6),IF(AND(E49&gt;$E$7,E49&lt;=$E$8),((E49-$E$7)*$G$8)+(($E$7-$E$6)*$G$7)+($E$6*$G$6),IF(AND(E49&gt;$E$8,E49&lt;=$E$9),((E49-$E$8)*$G$9)+(($E$8-$E$7)*$G$8)+(($E$7-$E$6)*$G$7)+($E$6*$G$6),IF(AND(E49&gt;$E$9,E49&lt;=$E$10),((E49-$E$9)*$G$10)+(($E$9-$E$8)*$G$9)+(($E$8-$E$7)*$G$8)+(($E$7-$E$6)*$G$7)+($E$6*$G$6),IF(AND(E49&gt;$E$10),((E49-$E$10)*$G$11)+(($E$10-$E$9)*$G$10)+(($E$9-$E$8)*$G$9)+(($E$8-$E$7)*$G$8)+(($E$7-$E$6)*$G$7)+($E$6*$G$6)))))))</f>
        <v>4372.20474</v>
      </c>
    </row>
    <row r="50" spans="1:31" ht="14.5">
      <c r="A50" s="55">
        <v>30</v>
      </c>
      <c r="B50" s="82">
        <v>127789</v>
      </c>
      <c r="C50" s="18"/>
      <c r="D50" s="10">
        <f>SUM(B50*$K$6)</f>
        <v>7795.129</v>
      </c>
      <c r="E50" s="10">
        <f>+B50-D50</f>
        <v>119993.871</v>
      </c>
      <c r="F50" s="54">
        <f>IF((AD50&lt;=0),AD50*0,IF(AND(AD50&gt;0),AD50*1))</f>
        <v>4565.7800000000007</v>
      </c>
      <c r="G50" s="54">
        <f>IF((AE50&lt;=0),AE50*0,IF(AND(AE50&gt;0),AE50*1))</f>
        <v>4409.87742</v>
      </c>
      <c r="H50" s="10">
        <f>+D50</f>
        <v>7795.129</v>
      </c>
      <c r="I50" s="10">
        <f>+F50-G50</f>
        <v>155.90258000000085</v>
      </c>
      <c r="J50" s="38"/>
      <c r="K50" s="38"/>
      <c r="L50" s="39"/>
      <c r="M50" s="39"/>
      <c r="N50" s="38"/>
      <c r="O50" s="38"/>
      <c r="P50" s="38"/>
      <c r="Q50" s="38"/>
      <c r="R50" s="38"/>
      <c r="S50" s="38"/>
      <c r="T50" s="38"/>
      <c r="U50" s="40"/>
      <c r="V50" s="38"/>
      <c r="W50" s="41"/>
      <c r="X50" s="41"/>
      <c r="Y50" s="37"/>
      <c r="Z50" s="37"/>
      <c r="AD50" s="17">
        <f>IF(AND(B50&gt;0,B50&lt;=$E$6),B50*$G$6,IF(AND(B50&gt;$E$6,B50&lt;=$E$7),((B50-$E$6)*$G$7)+($E$6*$G$6),IF(AND(B50&gt;$E$7,B50&lt;=$E$8),((B50-$E$7)*$G$8)+(($E$7-$E$6)*$G$7)+($E$6*$G$6),IF(AND(B50&gt;$E$8,B50&lt;=$E$9),((B50-$E$8)*$G$9)+(($E$8-$E$7)*$G$8)+(($E$7-$E$6)*$G$7)+($E$6*$G$6),IF(AND(B50&gt;$E$9,B50&lt;=$E$10),((B50-$E$9)*$G$10)+(($E$9-$E$8)*$G$9)+(($E$8-$E$7)*$G$8)+(($E$7-$E$6)*$G$7)+($E$6*$G$6),IF(AND(B50&gt;$E$10),((B50-$E$10)*$G$11)+(($E$10-$E$9)*$G$10)+(($E$9-$E$8)*$G$9)+(($E$8-$E$7)*$G$8)+(($E$7-$E$6)*$G$7)+($E$6*$G$6)))))))</f>
        <v>4565.7800000000007</v>
      </c>
      <c r="AE50" s="17">
        <f>IF(AND(E50&gt;0,E50&lt;=$E$6),E50*$G$6,IF(AND(E50&gt;$E$6,E50&lt;=$E$7),((E50-$E$6)*$G$7)+($E$6*$G$6),IF(AND(E50&gt;$E$7,E50&lt;=$E$8),((E50-$E$7)*$G$8)+(($E$7-$E$6)*$G$7)+($E$6*$G$6),IF(AND(E50&gt;$E$8,E50&lt;=$E$9),((E50-$E$8)*$G$9)+(($E$8-$E$7)*$G$8)+(($E$7-$E$6)*$G$7)+($E$6*$G$6),IF(AND(E50&gt;$E$9,E50&lt;=$E$10),((E50-$E$9)*$G$10)+(($E$9-$E$8)*$G$9)+(($E$8-$E$7)*$G$8)+(($E$7-$E$6)*$G$7)+($E$6*$G$6),IF(AND(E50&gt;$E$10),((E50-$E$10)*$G$11)+(($E$10-$E$9)*$G$10)+(($E$9-$E$8)*$G$9)+(($E$8-$E$7)*$G$8)+(($E$7-$E$6)*$G$7)+($E$6*$G$6)))))))</f>
        <v>4409.87742</v>
      </c>
    </row>
    <row r="51" spans="1:31" ht="14.5">
      <c r="A51" s="55">
        <v>31</v>
      </c>
      <c r="B51" s="82">
        <v>129796</v>
      </c>
      <c r="C51" s="18"/>
      <c r="D51" s="10">
        <f>SUM(B51*$K$6)</f>
        <v>7917.556</v>
      </c>
      <c r="E51" s="10">
        <f>+B51-D51</f>
        <v>121878.444</v>
      </c>
      <c r="F51" s="54">
        <f>IF((AD51&lt;=0),AD51*0,IF(AND(AD51&gt;0),AD51*1))</f>
        <v>4605.92</v>
      </c>
      <c r="G51" s="54">
        <f>IF((AE51&lt;=0),AE51*0,IF(AND(AE51&gt;0),AE51*1))</f>
        <v>4447.5688800000007</v>
      </c>
      <c r="H51" s="10">
        <f>+D51</f>
        <v>7917.556</v>
      </c>
      <c r="I51" s="10">
        <f>+F51-G51</f>
        <v>158.35111999999936</v>
      </c>
      <c r="J51" s="38"/>
      <c r="K51" s="38"/>
      <c r="L51" s="39"/>
      <c r="M51" s="39"/>
      <c r="N51" s="38"/>
      <c r="O51" s="38"/>
      <c r="P51" s="38"/>
      <c r="Q51" s="38"/>
      <c r="R51" s="38"/>
      <c r="S51" s="38"/>
      <c r="T51" s="38"/>
      <c r="U51" s="40"/>
      <c r="V51" s="38"/>
      <c r="W51" s="41"/>
      <c r="X51" s="41"/>
      <c r="Y51" s="37"/>
      <c r="Z51" s="37"/>
      <c r="AD51" s="17">
        <f>IF(AND(B51&gt;0,B51&lt;=$E$6),B51*$G$6,IF(AND(B51&gt;$E$6,B51&lt;=$E$7),((B51-$E$6)*$G$7)+($E$6*$G$6),IF(AND(B51&gt;$E$7,B51&lt;=$E$8),((B51-$E$7)*$G$8)+(($E$7-$E$6)*$G$7)+($E$6*$G$6),IF(AND(B51&gt;$E$8,B51&lt;=$E$9),((B51-$E$8)*$G$9)+(($E$8-$E$7)*$G$8)+(($E$7-$E$6)*$G$7)+($E$6*$G$6),IF(AND(B51&gt;$E$9,B51&lt;=$E$10),((B51-$E$9)*$G$10)+(($E$9-$E$8)*$G$9)+(($E$8-$E$7)*$G$8)+(($E$7-$E$6)*$G$7)+($E$6*$G$6),IF(AND(B51&gt;$E$10),((B51-$E$10)*$G$11)+(($E$10-$E$9)*$G$10)+(($E$9-$E$8)*$G$9)+(($E$8-$E$7)*$G$8)+(($E$7-$E$6)*$G$7)+($E$6*$G$6)))))))</f>
        <v>4605.92</v>
      </c>
      <c r="AE51" s="17">
        <f>IF(AND(E51&gt;0,E51&lt;=$E$6),E51*$G$6,IF(AND(E51&gt;$E$6,E51&lt;=$E$7),((E51-$E$6)*$G$7)+($E$6*$G$6),IF(AND(E51&gt;$E$7,E51&lt;=$E$8),((E51-$E$7)*$G$8)+(($E$7-$E$6)*$G$7)+($E$6*$G$6),IF(AND(E51&gt;$E$8,E51&lt;=$E$9),((E51-$E$8)*$G$9)+(($E$8-$E$7)*$G$8)+(($E$7-$E$6)*$G$7)+($E$6*$G$6),IF(AND(E51&gt;$E$9,E51&lt;=$E$10),((E51-$E$9)*$G$10)+(($E$9-$E$8)*$G$9)+(($E$8-$E$7)*$G$8)+(($E$7-$E$6)*$G$7)+($E$6*$G$6),IF(AND(E51&gt;$E$10),((E51-$E$10)*$G$11)+(($E$10-$E$9)*$G$10)+(($E$9-$E$8)*$G$9)+(($E$8-$E$7)*$G$8)+(($E$7-$E$6)*$G$7)+($E$6*$G$6)))))))</f>
        <v>4447.5688800000007</v>
      </c>
    </row>
    <row r="52" spans="1:31" ht="14.5">
      <c r="A52" s="55">
        <v>32</v>
      </c>
      <c r="B52" s="82">
        <v>131802</v>
      </c>
      <c r="C52" s="18"/>
      <c r="D52" s="10">
        <f>SUM(B52*$K$6)</f>
        <v>8039.922</v>
      </c>
      <c r="E52" s="10">
        <f>+B52-D52</f>
        <v>123762.078</v>
      </c>
      <c r="F52" s="54">
        <f>IF((AD52&lt;=0),AD52*0,IF(AND(AD52&gt;0),AD52*1))</f>
        <v>4646.04</v>
      </c>
      <c r="G52" s="54">
        <f>IF((AE52&lt;=0),AE52*0,IF(AND(AE52&gt;0),AE52*1))</f>
        <v>4485.24156</v>
      </c>
      <c r="H52" s="10">
        <f>+D52</f>
        <v>8039.922</v>
      </c>
      <c r="I52" s="10">
        <f>+F52-G52</f>
        <v>160.79843999999957</v>
      </c>
      <c r="J52" s="38"/>
      <c r="K52" s="38"/>
      <c r="L52" s="39"/>
      <c r="M52" s="39"/>
      <c r="N52" s="38"/>
      <c r="O52" s="38"/>
      <c r="P52" s="38"/>
      <c r="Q52" s="38"/>
      <c r="R52" s="38"/>
      <c r="S52" s="38"/>
      <c r="T52" s="38"/>
      <c r="U52" s="40"/>
      <c r="V52" s="38"/>
      <c r="W52" s="41"/>
      <c r="X52" s="41"/>
      <c r="Y52" s="37"/>
      <c r="Z52" s="37"/>
      <c r="AD52" s="17">
        <f>IF(AND(B52&gt;0,B52&lt;=$E$6),B52*$G$6,IF(AND(B52&gt;$E$6,B52&lt;=$E$7),((B52-$E$6)*$G$7)+($E$6*$G$6),IF(AND(B52&gt;$E$7,B52&lt;=$E$8),((B52-$E$7)*$G$8)+(($E$7-$E$6)*$G$7)+($E$6*$G$6),IF(AND(B52&gt;$E$8,B52&lt;=$E$9),((B52-$E$8)*$G$9)+(($E$8-$E$7)*$G$8)+(($E$7-$E$6)*$G$7)+($E$6*$G$6),IF(AND(B52&gt;$E$9,B52&lt;=$E$10),((B52-$E$9)*$G$10)+(($E$9-$E$8)*$G$9)+(($E$8-$E$7)*$G$8)+(($E$7-$E$6)*$G$7)+($E$6*$G$6),IF(AND(B52&gt;$E$10),((B52-$E$10)*$G$11)+(($E$10-$E$9)*$G$10)+(($E$9-$E$8)*$G$9)+(($E$8-$E$7)*$G$8)+(($E$7-$E$6)*$G$7)+($E$6*$G$6)))))))</f>
        <v>4646.04</v>
      </c>
      <c r="AE52" s="17">
        <f>IF(AND(E52&gt;0,E52&lt;=$E$6),E52*$G$6,IF(AND(E52&gt;$E$6,E52&lt;=$E$7),((E52-$E$6)*$G$7)+($E$6*$G$6),IF(AND(E52&gt;$E$7,E52&lt;=$E$8),((E52-$E$7)*$G$8)+(($E$7-$E$6)*$G$7)+($E$6*$G$6),IF(AND(E52&gt;$E$8,E52&lt;=$E$9),((E52-$E$8)*$G$9)+(($E$8-$E$7)*$G$8)+(($E$7-$E$6)*$G$7)+($E$6*$G$6),IF(AND(E52&gt;$E$9,E52&lt;=$E$10),((E52-$E$9)*$G$10)+(($E$9-$E$8)*$G$9)+(($E$8-$E$7)*$G$8)+(($E$7-$E$6)*$G$7)+($E$6*$G$6),IF(AND(E52&gt;$E$10),((E52-$E$10)*$G$11)+(($E$10-$E$9)*$G$10)+(($E$9-$E$8)*$G$9)+(($E$8-$E$7)*$G$8)+(($E$7-$E$6)*$G$7)+($E$6*$G$6)))))))</f>
        <v>4485.24156</v>
      </c>
    </row>
    <row r="53" spans="1:31" ht="14.5">
      <c r="A53" s="55">
        <v>33</v>
      </c>
      <c r="B53" s="82">
        <v>133807</v>
      </c>
      <c r="C53" s="18"/>
      <c r="D53" s="10">
        <f>SUM(B53*$K$6)</f>
        <v>8162.227</v>
      </c>
      <c r="E53" s="10">
        <f>+B53-D53</f>
        <v>125644.773</v>
      </c>
      <c r="F53" s="54">
        <f>IF((AD53&lt;=0),AD53*0,IF(AND(AD53&gt;0),AD53*1))</f>
        <v>4686.14</v>
      </c>
      <c r="G53" s="54">
        <f>IF((AE53&lt;=0),AE53*0,IF(AND(AE53&gt;0),AE53*1))</f>
        <v>4522.89546</v>
      </c>
      <c r="H53" s="10">
        <f>+D53</f>
        <v>8162.227</v>
      </c>
      <c r="I53" s="10">
        <f>+F53-G53</f>
        <v>163.2445400000006</v>
      </c>
      <c r="J53" s="38"/>
      <c r="K53" s="38"/>
      <c r="L53" s="39"/>
      <c r="M53" s="39"/>
      <c r="N53" s="38"/>
      <c r="O53" s="38"/>
      <c r="P53" s="38"/>
      <c r="Q53" s="38"/>
      <c r="R53" s="38"/>
      <c r="S53" s="38"/>
      <c r="T53" s="38"/>
      <c r="U53" s="40"/>
      <c r="V53" s="38"/>
      <c r="W53" s="41"/>
      <c r="X53" s="41"/>
      <c r="Y53" s="37"/>
      <c r="Z53" s="37"/>
      <c r="AD53" s="17">
        <f>IF(AND(B53&gt;0,B53&lt;=$E$6),B53*$G$6,IF(AND(B53&gt;$E$6,B53&lt;=$E$7),((B53-$E$6)*$G$7)+($E$6*$G$6),IF(AND(B53&gt;$E$7,B53&lt;=$E$8),((B53-$E$7)*$G$8)+(($E$7-$E$6)*$G$7)+($E$6*$G$6),IF(AND(B53&gt;$E$8,B53&lt;=$E$9),((B53-$E$8)*$G$9)+(($E$8-$E$7)*$G$8)+(($E$7-$E$6)*$G$7)+($E$6*$G$6),IF(AND(B53&gt;$E$9,B53&lt;=$E$10),((B53-$E$9)*$G$10)+(($E$9-$E$8)*$G$9)+(($E$8-$E$7)*$G$8)+(($E$7-$E$6)*$G$7)+($E$6*$G$6),IF(AND(B53&gt;$E$10),((B53-$E$10)*$G$11)+(($E$10-$E$9)*$G$10)+(($E$9-$E$8)*$G$9)+(($E$8-$E$7)*$G$8)+(($E$7-$E$6)*$G$7)+($E$6*$G$6)))))))</f>
        <v>4686.14</v>
      </c>
      <c r="AE53" s="17">
        <f>IF(AND(E53&gt;0,E53&lt;=$E$6),E53*$G$6,IF(AND(E53&gt;$E$6,E53&lt;=$E$7),((E53-$E$6)*$G$7)+($E$6*$G$6),IF(AND(E53&gt;$E$7,E53&lt;=$E$8),((E53-$E$7)*$G$8)+(($E$7-$E$6)*$G$7)+($E$6*$G$6),IF(AND(E53&gt;$E$8,E53&lt;=$E$9),((E53-$E$8)*$G$9)+(($E$8-$E$7)*$G$8)+(($E$7-$E$6)*$G$7)+($E$6*$G$6),IF(AND(E53&gt;$E$9,E53&lt;=$E$10),((E53-$E$9)*$G$10)+(($E$9-$E$8)*$G$9)+(($E$8-$E$7)*$G$8)+(($E$7-$E$6)*$G$7)+($E$6*$G$6),IF(AND(E53&gt;$E$10),((E53-$E$10)*$G$11)+(($E$10-$E$9)*$G$10)+(($E$9-$E$8)*$G$9)+(($E$8-$E$7)*$G$8)+(($E$7-$E$6)*$G$7)+($E$6*$G$6)))))))</f>
        <v>4522.89546</v>
      </c>
    </row>
    <row r="54" spans="1:31" ht="14.5">
      <c r="A54" s="55">
        <v>34</v>
      </c>
      <c r="B54" s="82">
        <v>135814</v>
      </c>
      <c r="C54" s="18"/>
      <c r="D54" s="10">
        <f>SUM(B54*$K$6)</f>
        <v>8284.654</v>
      </c>
      <c r="E54" s="10">
        <f>+B54-D54</f>
        <v>127529.346</v>
      </c>
      <c r="F54" s="54">
        <f>IF((AD54&lt;=0),AD54*0,IF(AND(AD54&gt;0),AD54*1))</f>
        <v>4726.2800000000007</v>
      </c>
      <c r="G54" s="54">
        <f>IF((AE54&lt;=0),AE54*0,IF(AND(AE54&gt;0),AE54*1))</f>
        <v>4560.58692</v>
      </c>
      <c r="H54" s="10">
        <f>+D54</f>
        <v>8284.654</v>
      </c>
      <c r="I54" s="10">
        <f>+F54-G54</f>
        <v>165.69308000000092</v>
      </c>
      <c r="J54" s="38"/>
      <c r="K54" s="38"/>
      <c r="L54" s="39"/>
      <c r="M54" s="39"/>
      <c r="N54" s="38"/>
      <c r="O54" s="38"/>
      <c r="P54" s="38"/>
      <c r="Q54" s="38"/>
      <c r="R54" s="38"/>
      <c r="S54" s="38"/>
      <c r="T54" s="38"/>
      <c r="U54" s="40"/>
      <c r="V54" s="38"/>
      <c r="W54" s="41"/>
      <c r="X54" s="41"/>
      <c r="Y54" s="37"/>
      <c r="Z54" s="37"/>
      <c r="AD54" s="17">
        <f>IF(AND(B54&gt;0,B54&lt;=$E$6),B54*$G$6,IF(AND(B54&gt;$E$6,B54&lt;=$E$7),((B54-$E$6)*$G$7)+($E$6*$G$6),IF(AND(B54&gt;$E$7,B54&lt;=$E$8),((B54-$E$7)*$G$8)+(($E$7-$E$6)*$G$7)+($E$6*$G$6),IF(AND(B54&gt;$E$8,B54&lt;=$E$9),((B54-$E$8)*$G$9)+(($E$8-$E$7)*$G$8)+(($E$7-$E$6)*$G$7)+($E$6*$G$6),IF(AND(B54&gt;$E$9,B54&lt;=$E$10),((B54-$E$9)*$G$10)+(($E$9-$E$8)*$G$9)+(($E$8-$E$7)*$G$8)+(($E$7-$E$6)*$G$7)+($E$6*$G$6),IF(AND(B54&gt;$E$10),((B54-$E$10)*$G$11)+(($E$10-$E$9)*$G$10)+(($E$9-$E$8)*$G$9)+(($E$8-$E$7)*$G$8)+(($E$7-$E$6)*$G$7)+($E$6*$G$6)))))))</f>
        <v>4726.2800000000007</v>
      </c>
      <c r="AE54" s="17">
        <f>IF(AND(E54&gt;0,E54&lt;=$E$6),E54*$G$6,IF(AND(E54&gt;$E$6,E54&lt;=$E$7),((E54-$E$6)*$G$7)+($E$6*$G$6),IF(AND(E54&gt;$E$7,E54&lt;=$E$8),((E54-$E$7)*$G$8)+(($E$7-$E$6)*$G$7)+($E$6*$G$6),IF(AND(E54&gt;$E$8,E54&lt;=$E$9),((E54-$E$8)*$G$9)+(($E$8-$E$7)*$G$8)+(($E$7-$E$6)*$G$7)+($E$6*$G$6),IF(AND(E54&gt;$E$9,E54&lt;=$E$10),((E54-$E$9)*$G$10)+(($E$9-$E$8)*$G$9)+(($E$8-$E$7)*$G$8)+(($E$7-$E$6)*$G$7)+($E$6*$G$6),IF(AND(E54&gt;$E$10),((E54-$E$10)*$G$11)+(($E$10-$E$9)*$G$10)+(($E$9-$E$8)*$G$9)+(($E$8-$E$7)*$G$8)+(($E$7-$E$6)*$G$7)+($E$6*$G$6)))))))</f>
        <v>4560.58692</v>
      </c>
    </row>
    <row r="55" spans="1:31" ht="14.5">
      <c r="A55" s="55">
        <v>35</v>
      </c>
      <c r="B55" s="82">
        <v>137819</v>
      </c>
      <c r="C55" s="18"/>
      <c r="D55" s="10">
        <f>SUM(B55*$K$6)</f>
        <v>8406.9589999999989</v>
      </c>
      <c r="E55" s="10">
        <f>+B55-D55</f>
        <v>129412.041</v>
      </c>
      <c r="F55" s="54">
        <f>IF((AD55&lt;=0),AD55*0,IF(AND(AD55&gt;0),AD55*1))</f>
        <v>4766.38</v>
      </c>
      <c r="G55" s="54">
        <f>IF((AE55&lt;=0),AE55*0,IF(AND(AE55&gt;0),AE55*1))</f>
        <v>4598.24082</v>
      </c>
      <c r="H55" s="10">
        <f>+D55</f>
        <v>8406.9589999999989</v>
      </c>
      <c r="I55" s="10">
        <f>+F55-G55</f>
        <v>168.13918000000012</v>
      </c>
      <c r="J55" s="38"/>
      <c r="K55" s="38"/>
      <c r="L55" s="39"/>
      <c r="M55" s="39"/>
      <c r="N55" s="38"/>
      <c r="O55" s="38"/>
      <c r="P55" s="38"/>
      <c r="Q55" s="38"/>
      <c r="R55" s="38"/>
      <c r="S55" s="38"/>
      <c r="T55" s="38"/>
      <c r="U55" s="40"/>
      <c r="V55" s="38"/>
      <c r="W55" s="41"/>
      <c r="X55" s="41"/>
      <c r="Y55" s="37"/>
      <c r="Z55" s="37"/>
      <c r="AD55" s="17">
        <f>IF(AND(B55&gt;0,B55&lt;=$E$6),B55*$G$6,IF(AND(B55&gt;$E$6,B55&lt;=$E$7),((B55-$E$6)*$G$7)+($E$6*$G$6),IF(AND(B55&gt;$E$7,B55&lt;=$E$8),((B55-$E$7)*$G$8)+(($E$7-$E$6)*$G$7)+($E$6*$G$6),IF(AND(B55&gt;$E$8,B55&lt;=$E$9),((B55-$E$8)*$G$9)+(($E$8-$E$7)*$G$8)+(($E$7-$E$6)*$G$7)+($E$6*$G$6),IF(AND(B55&gt;$E$9,B55&lt;=$E$10),((B55-$E$9)*$G$10)+(($E$9-$E$8)*$G$9)+(($E$8-$E$7)*$G$8)+(($E$7-$E$6)*$G$7)+($E$6*$G$6),IF(AND(B55&gt;$E$10),((B55-$E$10)*$G$11)+(($E$10-$E$9)*$G$10)+(($E$9-$E$8)*$G$9)+(($E$8-$E$7)*$G$8)+(($E$7-$E$6)*$G$7)+($E$6*$G$6)))))))</f>
        <v>4766.38</v>
      </c>
      <c r="AE55" s="17">
        <f>IF(AND(E55&gt;0,E55&lt;=$E$6),E55*$G$6,IF(AND(E55&gt;$E$6,E55&lt;=$E$7),((E55-$E$6)*$G$7)+($E$6*$G$6),IF(AND(E55&gt;$E$7,E55&lt;=$E$8),((E55-$E$7)*$G$8)+(($E$7-$E$6)*$G$7)+($E$6*$G$6),IF(AND(E55&gt;$E$8,E55&lt;=$E$9),((E55-$E$8)*$G$9)+(($E$8-$E$7)*$G$8)+(($E$7-$E$6)*$G$7)+($E$6*$G$6),IF(AND(E55&gt;$E$9,E55&lt;=$E$10),((E55-$E$9)*$G$10)+(($E$9-$E$8)*$G$9)+(($E$8-$E$7)*$G$8)+(($E$7-$E$6)*$G$7)+($E$6*$G$6),IF(AND(E55&gt;$E$10),((E55-$E$10)*$G$11)+(($E$10-$E$9)*$G$10)+(($E$9-$E$8)*$G$9)+(($E$8-$E$7)*$G$8)+(($E$7-$E$6)*$G$7)+($E$6*$G$6)))))))</f>
        <v>4598.24082</v>
      </c>
    </row>
    <row r="56" spans="1:31" ht="14.5">
      <c r="A56" s="55">
        <v>36</v>
      </c>
      <c r="B56" s="82">
        <v>139827</v>
      </c>
      <c r="C56" s="18"/>
      <c r="D56" s="10">
        <f>SUM(B56*$K$6)</f>
        <v>8529.447</v>
      </c>
      <c r="E56" s="10">
        <f>+B56-D56</f>
        <v>131297.553</v>
      </c>
      <c r="F56" s="54">
        <f>IF((AD56&lt;=0),AD56*0,IF(AND(AD56&gt;0),AD56*1))</f>
        <v>4806.54</v>
      </c>
      <c r="G56" s="54">
        <f>IF((AE56&lt;=0),AE56*0,IF(AND(AE56&gt;0),AE56*1))</f>
        <v>4635.95106</v>
      </c>
      <c r="H56" s="10">
        <f>+D56</f>
        <v>8529.447</v>
      </c>
      <c r="I56" s="10">
        <f>+F56-G56</f>
        <v>170.58893999999964</v>
      </c>
      <c r="J56" s="38"/>
      <c r="K56" s="38"/>
      <c r="L56" s="39"/>
      <c r="M56" s="39"/>
      <c r="N56" s="38"/>
      <c r="O56" s="38"/>
      <c r="P56" s="38"/>
      <c r="Q56" s="38"/>
      <c r="R56" s="38"/>
      <c r="S56" s="38"/>
      <c r="T56" s="38"/>
      <c r="U56" s="40"/>
      <c r="V56" s="38"/>
      <c r="W56" s="41"/>
      <c r="X56" s="41"/>
      <c r="Y56" s="37"/>
      <c r="Z56" s="37"/>
      <c r="AD56" s="17">
        <f>IF(AND(B56&gt;0,B56&lt;=$E$6),B56*$G$6,IF(AND(B56&gt;$E$6,B56&lt;=$E$7),((B56-$E$6)*$G$7)+($E$6*$G$6),IF(AND(B56&gt;$E$7,B56&lt;=$E$8),((B56-$E$7)*$G$8)+(($E$7-$E$6)*$G$7)+($E$6*$G$6),IF(AND(B56&gt;$E$8,B56&lt;=$E$9),((B56-$E$8)*$G$9)+(($E$8-$E$7)*$G$8)+(($E$7-$E$6)*$G$7)+($E$6*$G$6),IF(AND(B56&gt;$E$9,B56&lt;=$E$10),((B56-$E$9)*$G$10)+(($E$9-$E$8)*$G$9)+(($E$8-$E$7)*$G$8)+(($E$7-$E$6)*$G$7)+($E$6*$G$6),IF(AND(B56&gt;$E$10),((B56-$E$10)*$G$11)+(($E$10-$E$9)*$G$10)+(($E$9-$E$8)*$G$9)+(($E$8-$E$7)*$G$8)+(($E$7-$E$6)*$G$7)+($E$6*$G$6)))))))</f>
        <v>4806.54</v>
      </c>
      <c r="AE56" s="17">
        <f>IF(AND(E56&gt;0,E56&lt;=$E$6),E56*$G$6,IF(AND(E56&gt;$E$6,E56&lt;=$E$7),((E56-$E$6)*$G$7)+($E$6*$G$6),IF(AND(E56&gt;$E$7,E56&lt;=$E$8),((E56-$E$7)*$G$8)+(($E$7-$E$6)*$G$7)+($E$6*$G$6),IF(AND(E56&gt;$E$8,E56&lt;=$E$9),((E56-$E$8)*$G$9)+(($E$8-$E$7)*$G$8)+(($E$7-$E$6)*$G$7)+($E$6*$G$6),IF(AND(E56&gt;$E$9,E56&lt;=$E$10),((E56-$E$9)*$G$10)+(($E$9-$E$8)*$G$9)+(($E$8-$E$7)*$G$8)+(($E$7-$E$6)*$G$7)+($E$6*$G$6),IF(AND(E56&gt;$E$10),((E56-$E$10)*$G$11)+(($E$10-$E$9)*$G$10)+(($E$9-$E$8)*$G$9)+(($E$8-$E$7)*$G$8)+(($E$7-$E$6)*$G$7)+($E$6*$G$6)))))))</f>
        <v>4635.95106</v>
      </c>
    </row>
    <row r="57" spans="1:31" ht="14.5">
      <c r="A57" s="55">
        <v>37</v>
      </c>
      <c r="B57" s="82">
        <v>141833</v>
      </c>
      <c r="C57" s="18"/>
      <c r="D57" s="10">
        <f>SUM(B57*$K$6)</f>
        <v>8651.813</v>
      </c>
      <c r="E57" s="10">
        <f>+B57-D57</f>
        <v>133181.187</v>
      </c>
      <c r="F57" s="54">
        <f>IF((AD57&lt;=0),AD57*0,IF(AND(AD57&gt;0),AD57*1))</f>
        <v>4846.66</v>
      </c>
      <c r="G57" s="54">
        <f>IF((AE57&lt;=0),AE57*0,IF(AND(AE57&gt;0),AE57*1))</f>
        <v>4673.62374</v>
      </c>
      <c r="H57" s="10">
        <f>+D57</f>
        <v>8651.813</v>
      </c>
      <c r="I57" s="10">
        <f>+F57-G57</f>
        <v>173.03625999999986</v>
      </c>
      <c r="J57" s="38"/>
      <c r="K57" s="38"/>
      <c r="L57" s="39"/>
      <c r="M57" s="39"/>
      <c r="N57" s="38"/>
      <c r="O57" s="38"/>
      <c r="P57" s="38"/>
      <c r="Q57" s="38"/>
      <c r="R57" s="38"/>
      <c r="S57" s="38"/>
      <c r="T57" s="38"/>
      <c r="U57" s="40"/>
      <c r="V57" s="38"/>
      <c r="W57" s="41"/>
      <c r="X57" s="41"/>
      <c r="Y57" s="37"/>
      <c r="Z57" s="37"/>
      <c r="AD57" s="17">
        <f>IF(AND(B57&gt;0,B57&lt;=$E$6),B57*$G$6,IF(AND(B57&gt;$E$6,B57&lt;=$E$7),((B57-$E$6)*$G$7)+($E$6*$G$6),IF(AND(B57&gt;$E$7,B57&lt;=$E$8),((B57-$E$7)*$G$8)+(($E$7-$E$6)*$G$7)+($E$6*$G$6),IF(AND(B57&gt;$E$8,B57&lt;=$E$9),((B57-$E$8)*$G$9)+(($E$8-$E$7)*$G$8)+(($E$7-$E$6)*$G$7)+($E$6*$G$6),IF(AND(B57&gt;$E$9,B57&lt;=$E$10),((B57-$E$9)*$G$10)+(($E$9-$E$8)*$G$9)+(($E$8-$E$7)*$G$8)+(($E$7-$E$6)*$G$7)+($E$6*$G$6),IF(AND(B57&gt;$E$10),((B57-$E$10)*$G$11)+(($E$10-$E$9)*$G$10)+(($E$9-$E$8)*$G$9)+(($E$8-$E$7)*$G$8)+(($E$7-$E$6)*$G$7)+($E$6*$G$6)))))))</f>
        <v>4846.66</v>
      </c>
      <c r="AE57" s="17">
        <f>IF(AND(E57&gt;0,E57&lt;=$E$6),E57*$G$6,IF(AND(E57&gt;$E$6,E57&lt;=$E$7),((E57-$E$6)*$G$7)+($E$6*$G$6),IF(AND(E57&gt;$E$7,E57&lt;=$E$8),((E57-$E$7)*$G$8)+(($E$7-$E$6)*$G$7)+($E$6*$G$6),IF(AND(E57&gt;$E$8,E57&lt;=$E$9),((E57-$E$8)*$G$9)+(($E$8-$E$7)*$G$8)+(($E$7-$E$6)*$G$7)+($E$6*$G$6),IF(AND(E57&gt;$E$9,E57&lt;=$E$10),((E57-$E$9)*$G$10)+(($E$9-$E$8)*$G$9)+(($E$8-$E$7)*$G$8)+(($E$7-$E$6)*$G$7)+($E$6*$G$6),IF(AND(E57&gt;$E$10),((E57-$E$10)*$G$11)+(($E$10-$E$9)*$G$10)+(($E$9-$E$8)*$G$9)+(($E$8-$E$7)*$G$8)+(($E$7-$E$6)*$G$7)+($E$6*$G$6)))))))</f>
        <v>4673.62374</v>
      </c>
    </row>
    <row r="58" spans="1:31" ht="15" thickBot="1">
      <c r="A58" s="55">
        <v>38</v>
      </c>
      <c r="B58" s="82">
        <v>143837</v>
      </c>
      <c r="C58" s="78"/>
      <c r="D58" s="79">
        <f>SUM(B58*$K$6)</f>
        <v>8774.057</v>
      </c>
      <c r="E58" s="79">
        <f>+B58-D58</f>
        <v>135062.943</v>
      </c>
      <c r="F58" s="80">
        <f>IF((AD58&lt;=0),AD58*0,IF(AND(AD58&gt;0),AD58*1))</f>
        <v>4886.74</v>
      </c>
      <c r="G58" s="80">
        <f>IF((AE58&lt;=0),AE58*0,IF(AND(AE58&gt;0),AE58*1))</f>
        <v>4711.25886</v>
      </c>
      <c r="H58" s="79">
        <f>+D58</f>
        <v>8774.057</v>
      </c>
      <c r="I58" s="79">
        <f>+F58-G58</f>
        <v>175.48113999999987</v>
      </c>
      <c r="J58" s="38"/>
      <c r="K58" s="38"/>
      <c r="L58" s="39"/>
      <c r="M58" s="39"/>
      <c r="N58" s="38"/>
      <c r="O58" s="38"/>
      <c r="P58" s="38"/>
      <c r="Q58" s="38"/>
      <c r="R58" s="38"/>
      <c r="S58" s="38"/>
      <c r="T58" s="38"/>
      <c r="U58" s="40"/>
      <c r="V58" s="38"/>
      <c r="W58" s="41"/>
      <c r="X58" s="41"/>
      <c r="Y58" s="37"/>
      <c r="Z58" s="37"/>
      <c r="AD58" s="17">
        <f>IF(AND(B58&gt;0,B58&lt;=$E$6),B58*$G$6,IF(AND(B58&gt;$E$6,B58&lt;=$E$7),((B58-$E$6)*$G$7)+($E$6*$G$6),IF(AND(B58&gt;$E$7,B58&lt;=$E$8),((B58-$E$7)*$G$8)+(($E$7-$E$6)*$G$7)+($E$6*$G$6),IF(AND(B58&gt;$E$8,B58&lt;=$E$9),((B58-$E$8)*$G$9)+(($E$8-$E$7)*$G$8)+(($E$7-$E$6)*$G$7)+($E$6*$G$6),IF(AND(B58&gt;$E$9,B58&lt;=$E$10),((B58-$E$9)*$G$10)+(($E$9-$E$8)*$G$9)+(($E$8-$E$7)*$G$8)+(($E$7-$E$6)*$G$7)+($E$6*$G$6),IF(AND(B58&gt;$E$10),((B58-$E$10)*$G$11)+(($E$10-$E$9)*$G$10)+(($E$9-$E$8)*$G$9)+(($E$8-$E$7)*$G$8)+(($E$7-$E$6)*$G$7)+($E$6*$G$6)))))))</f>
        <v>4886.74</v>
      </c>
      <c r="AE58" s="17">
        <f>IF(AND(E58&gt;0,E58&lt;=$E$6),E58*$G$6,IF(AND(E58&gt;$E$6,E58&lt;=$E$7),((E58-$E$6)*$G$7)+($E$6*$G$6),IF(AND(E58&gt;$E$7,E58&lt;=$E$8),((E58-$E$7)*$G$8)+(($E$7-$E$6)*$G$7)+($E$6*$G$6),IF(AND(E58&gt;$E$8,E58&lt;=$E$9),((E58-$E$8)*$G$9)+(($E$8-$E$7)*$G$8)+(($E$7-$E$6)*$G$7)+($E$6*$G$6),IF(AND(E58&gt;$E$9,E58&lt;=$E$10),((E58-$E$9)*$G$10)+(($E$9-$E$8)*$G$9)+(($E$8-$E$7)*$G$8)+(($E$7-$E$6)*$G$7)+($E$6*$G$6),IF(AND(E58&gt;$E$10),((E58-$E$10)*$G$11)+(($E$10-$E$9)*$G$10)+(($E$9-$E$8)*$G$9)+(($E$8-$E$7)*$G$8)+(($E$7-$E$6)*$G$7)+($E$6*$G$6)))))))</f>
        <v>4711.25886</v>
      </c>
    </row>
    <row r="59" spans="1:31" ht="14.5">
      <c r="A59" s="75"/>
      <c r="B59" s="81"/>
      <c r="C59" s="68"/>
      <c r="D59" s="38"/>
      <c r="E59" s="38"/>
      <c r="F59" s="45"/>
      <c r="G59" s="45"/>
      <c r="H59" s="38"/>
      <c r="I59" s="38"/>
      <c r="J59" s="38"/>
      <c r="K59" s="38"/>
      <c r="L59" s="39"/>
      <c r="M59" s="39"/>
      <c r="N59" s="38"/>
      <c r="O59" s="38"/>
      <c r="P59" s="38"/>
      <c r="Q59" s="38"/>
      <c r="R59" s="38"/>
      <c r="S59" s="38"/>
      <c r="T59" s="38"/>
      <c r="U59" s="40"/>
      <c r="V59" s="38"/>
      <c r="W59" s="41"/>
      <c r="X59" s="41"/>
      <c r="Y59" s="37"/>
      <c r="Z59" s="37"/>
      <c r="AD59" s="17" t="b">
        <f>IF(AND(B59&gt;0,B59&lt;=$E$6),B59*$G$6,IF(AND(B59&gt;$E$6,B59&lt;=$E$7),((B59-$E$6)*$G$7)+($E$6*$G$6),IF(AND(B59&gt;$E$7,B59&lt;=$E$8),((B59-$E$7)*$G$8)+(($E$7-$E$6)*$G$7)+($E$6*$G$6),IF(AND(B59&gt;$E$8,B59&lt;=$E$9),((B59-$E$8)*$G$9)+(($E$8-$E$7)*$G$8)+(($E$7-$E$6)*$G$7)+($E$6*$G$6),IF(AND(B59&gt;$E$9,B59&lt;=$E$10),((B59-$E$9)*$G$10)+(($E$9-$E$8)*$G$9)+(($E$8-$E$7)*$G$8)+(($E$7-$E$6)*$G$7)+($E$6*$G$6),IF(AND(B59&gt;$E$10),((B59-$E$10)*$G$11)+(($E$10-$E$9)*$G$10)+(($E$9-$E$8)*$G$9)+(($E$8-$E$7)*$G$8)+(($E$7-$E$6)*$G$7)+($E$6*$G$6)))))))</f>
        <v>0</v>
      </c>
      <c r="AE59" s="17" t="b">
        <f>IF(AND(E59&gt;0,E59&lt;=$E$6),E59*$G$6,IF(AND(E59&gt;$E$6,E59&lt;=$E$7),((E59-$E$6)*$G$7)+($E$6*$G$6),IF(AND(E59&gt;$E$7,E59&lt;=$E$8),((E59-$E$7)*$G$8)+(($E$7-$E$6)*$G$7)+($E$6*$G$6),IF(AND(E59&gt;$E$8,E59&lt;=$E$9),((E59-$E$8)*$G$9)+(($E$8-$E$7)*$G$8)+(($E$7-$E$6)*$G$7)+($E$6*$G$6),IF(AND(E59&gt;$E$9,E59&lt;=$E$10),((E59-$E$9)*$G$10)+(($E$9-$E$8)*$G$9)+(($E$8-$E$7)*$G$8)+(($E$7-$E$6)*$G$7)+($E$6*$G$6),IF(AND(E59&gt;$E$10),((E59-$E$10)*$G$11)+(($E$10-$E$9)*$G$10)+(($E$9-$E$8)*$G$9)+(($E$8-$E$7)*$G$8)+(($E$7-$E$6)*$G$7)+($E$6*$G$6)))))))</f>
        <v>0</v>
      </c>
    </row>
    <row r="60" spans="1:31" ht="14.5">
      <c r="A60" s="75"/>
      <c r="B60" s="81"/>
      <c r="C60" s="68"/>
      <c r="D60" s="38"/>
      <c r="E60" s="38"/>
      <c r="F60" s="45"/>
      <c r="G60" s="45"/>
      <c r="H60" s="38"/>
      <c r="I60" s="38"/>
      <c r="J60" s="38"/>
      <c r="K60" s="38"/>
      <c r="L60" s="39"/>
      <c r="M60" s="39"/>
      <c r="N60" s="38"/>
      <c r="O60" s="38"/>
      <c r="P60" s="38"/>
      <c r="Q60" s="38"/>
      <c r="R60" s="38"/>
      <c r="S60" s="38"/>
      <c r="T60" s="38"/>
      <c r="U60" s="40"/>
      <c r="V60" s="38"/>
      <c r="W60" s="41"/>
      <c r="X60" s="41"/>
      <c r="Y60" s="37"/>
      <c r="Z60" s="37"/>
      <c r="AD60" s="17" t="b">
        <f>IF(AND(B60&gt;0,B60&lt;=$E$6),B60*$G$6,IF(AND(B60&gt;$E$6,B60&lt;=$E$7),((B60-$E$6)*$G$7)+($E$6*$G$6),IF(AND(B60&gt;$E$7,B60&lt;=$E$8),((B60-$E$7)*$G$8)+(($E$7-$E$6)*$G$7)+($E$6*$G$6),IF(AND(B60&gt;$E$8,B60&lt;=$E$9),((B60-$E$8)*$G$9)+(($E$8-$E$7)*$G$8)+(($E$7-$E$6)*$G$7)+($E$6*$G$6),IF(AND(B60&gt;$E$9,B60&lt;=$E$10),((B60-$E$9)*$G$10)+(($E$9-$E$8)*$G$9)+(($E$8-$E$7)*$G$8)+(($E$7-$E$6)*$G$7)+($E$6*$G$6),IF(AND(B60&gt;$E$10),((B60-$E$10)*$G$11)+(($E$10-$E$9)*$G$10)+(($E$9-$E$8)*$G$9)+(($E$8-$E$7)*$G$8)+(($E$7-$E$6)*$G$7)+($E$6*$G$6)))))))</f>
        <v>0</v>
      </c>
      <c r="AE60" s="17" t="b">
        <f>IF(AND(E60&gt;0,E60&lt;=$E$6),E60*$G$6,IF(AND(E60&gt;$E$6,E60&lt;=$E$7),((E60-$E$6)*$G$7)+($E$6*$G$6),IF(AND(E60&gt;$E$7,E60&lt;=$E$8),((E60-$E$7)*$G$8)+(($E$7-$E$6)*$G$7)+($E$6*$G$6),IF(AND(E60&gt;$E$8,E60&lt;=$E$9),((E60-$E$8)*$G$9)+(($E$8-$E$7)*$G$8)+(($E$7-$E$6)*$G$7)+($E$6*$G$6),IF(AND(E60&gt;$E$9,E60&lt;=$E$10),((E60-$E$9)*$G$10)+(($E$9-$E$8)*$G$9)+(($E$8-$E$7)*$G$8)+(($E$7-$E$6)*$G$7)+($E$6*$G$6),IF(AND(E60&gt;$E$10),((E60-$E$10)*$G$11)+(($E$10-$E$9)*$G$10)+(($E$9-$E$8)*$G$9)+(($E$8-$E$7)*$G$8)+(($E$7-$E$6)*$G$7)+($E$6*$G$6)))))))</f>
        <v>0</v>
      </c>
    </row>
    <row r="61" spans="1:31" ht="14.5">
      <c r="A61" s="75"/>
      <c r="B61" s="81"/>
      <c r="C61" s="68"/>
      <c r="D61" s="38"/>
      <c r="E61" s="38"/>
      <c r="F61" s="45"/>
      <c r="G61" s="45"/>
      <c r="H61" s="38"/>
      <c r="I61" s="38"/>
      <c r="J61" s="38"/>
      <c r="K61" s="38"/>
      <c r="L61" s="39"/>
      <c r="M61" s="39"/>
      <c r="N61" s="38"/>
      <c r="O61" s="38"/>
      <c r="P61" s="38"/>
      <c r="Q61" s="38"/>
      <c r="R61" s="38"/>
      <c r="S61" s="38"/>
      <c r="T61" s="38"/>
      <c r="U61" s="40"/>
      <c r="V61" s="38"/>
      <c r="W61" s="41"/>
      <c r="X61" s="41"/>
      <c r="Y61" s="37"/>
      <c r="Z61" s="37"/>
      <c r="AD61" s="17" t="b">
        <f>IF(AND(B61&gt;0,B61&lt;=$E$6),B61*$G$6,IF(AND(B61&gt;$E$6,B61&lt;=$E$7),((B61-$E$6)*$G$7)+($E$6*$G$6),IF(AND(B61&gt;$E$7,B61&lt;=$E$8),((B61-$E$7)*$G$8)+(($E$7-$E$6)*$G$7)+($E$6*$G$6),IF(AND(B61&gt;$E$8,B61&lt;=$E$9),((B61-$E$8)*$G$9)+(($E$8-$E$7)*$G$8)+(($E$7-$E$6)*$G$7)+($E$6*$G$6),IF(AND(B61&gt;$E$9,B61&lt;=$E$10),((B61-$E$9)*$G$10)+(($E$9-$E$8)*$G$9)+(($E$8-$E$7)*$G$8)+(($E$7-$E$6)*$G$7)+($E$6*$G$6),IF(AND(B61&gt;$E$10),((B61-$E$10)*$G$11)+(($E$10-$E$9)*$G$10)+(($E$9-$E$8)*$G$9)+(($E$8-$E$7)*$G$8)+(($E$7-$E$6)*$G$7)+($E$6*$G$6)))))))</f>
        <v>0</v>
      </c>
      <c r="AE61" s="17" t="b">
        <f>IF(AND(E61&gt;0,E61&lt;=$E$6),E61*$G$6,IF(AND(E61&gt;$E$6,E61&lt;=$E$7),((E61-$E$6)*$G$7)+($E$6*$G$6),IF(AND(E61&gt;$E$7,E61&lt;=$E$8),((E61-$E$7)*$G$8)+(($E$7-$E$6)*$G$7)+($E$6*$G$6),IF(AND(E61&gt;$E$8,E61&lt;=$E$9),((E61-$E$8)*$G$9)+(($E$8-$E$7)*$G$8)+(($E$7-$E$6)*$G$7)+($E$6*$G$6),IF(AND(E61&gt;$E$9,E61&lt;=$E$10),((E61-$E$9)*$G$10)+(($E$9-$E$8)*$G$9)+(($E$8-$E$7)*$G$8)+(($E$7-$E$6)*$G$7)+($E$6*$G$6),IF(AND(E61&gt;$E$10),((E61-$E$10)*$G$11)+(($E$10-$E$9)*$G$10)+(($E$9-$E$8)*$G$9)+(($E$8-$E$7)*$G$8)+(($E$7-$E$6)*$G$7)+($E$6*$G$6)))))))</f>
        <v>0</v>
      </c>
    </row>
    <row r="62" spans="1:31" ht="14.5">
      <c r="A62" s="75"/>
      <c r="B62" s="81"/>
      <c r="C62" s="68"/>
      <c r="D62" s="38"/>
      <c r="E62" s="38"/>
      <c r="F62" s="45"/>
      <c r="G62" s="45"/>
      <c r="H62" s="38"/>
      <c r="I62" s="38"/>
      <c r="J62" s="38"/>
      <c r="K62" s="38"/>
      <c r="L62" s="39"/>
      <c r="M62" s="39"/>
      <c r="N62" s="38"/>
      <c r="O62" s="38"/>
      <c r="P62" s="38"/>
      <c r="Q62" s="38"/>
      <c r="R62" s="38"/>
      <c r="S62" s="38"/>
      <c r="T62" s="38"/>
      <c r="U62" s="40"/>
      <c r="V62" s="38"/>
      <c r="W62" s="41"/>
      <c r="X62" s="41"/>
      <c r="Y62" s="37"/>
      <c r="Z62" s="37"/>
      <c r="AD62" s="17" t="b">
        <f>IF(AND(B62&gt;0,B62&lt;=$E$6),B62*$G$6,IF(AND(B62&gt;$E$6,B62&lt;=$E$7),((B62-$E$6)*$G$7)+($E$6*$G$6),IF(AND(B62&gt;$E$7,B62&lt;=$E$8),((B62-$E$7)*$G$8)+(($E$7-$E$6)*$G$7)+($E$6*$G$6),IF(AND(B62&gt;$E$8,B62&lt;=$E$9),((B62-$E$8)*$G$9)+(($E$8-$E$7)*$G$8)+(($E$7-$E$6)*$G$7)+($E$6*$G$6),IF(AND(B62&gt;$E$9,B62&lt;=$E$10),((B62-$E$9)*$G$10)+(($E$9-$E$8)*$G$9)+(($E$8-$E$7)*$G$8)+(($E$7-$E$6)*$G$7)+($E$6*$G$6),IF(AND(B62&gt;$E$10),((B62-$E$10)*$G$11)+(($E$10-$E$9)*$G$10)+(($E$9-$E$8)*$G$9)+(($E$8-$E$7)*$G$8)+(($E$7-$E$6)*$G$7)+($E$6*$G$6)))))))</f>
        <v>0</v>
      </c>
      <c r="AE62" s="17" t="b">
        <f>IF(AND(E62&gt;0,E62&lt;=$E$6),E62*$G$6,IF(AND(E62&gt;$E$6,E62&lt;=$E$7),((E62-$E$6)*$G$7)+($E$6*$G$6),IF(AND(E62&gt;$E$7,E62&lt;=$E$8),((E62-$E$7)*$G$8)+(($E$7-$E$6)*$G$7)+($E$6*$G$6),IF(AND(E62&gt;$E$8,E62&lt;=$E$9),((E62-$E$8)*$G$9)+(($E$8-$E$7)*$G$8)+(($E$7-$E$6)*$G$7)+($E$6*$G$6),IF(AND(E62&gt;$E$9,E62&lt;=$E$10),((E62-$E$9)*$G$10)+(($E$9-$E$8)*$G$9)+(($E$8-$E$7)*$G$8)+(($E$7-$E$6)*$G$7)+($E$6*$G$6),IF(AND(E62&gt;$E$10),((E62-$E$10)*$G$11)+(($E$10-$E$9)*$G$10)+(($E$9-$E$8)*$G$9)+(($E$8-$E$7)*$G$8)+(($E$7-$E$6)*$G$7)+($E$6*$G$6)))))))</f>
        <v>0</v>
      </c>
    </row>
    <row r="63" spans="1:31" ht="15" thickBot="1">
      <c r="A63" s="88"/>
      <c r="B63" s="89"/>
      <c r="C63" s="89"/>
      <c r="D63" s="89"/>
      <c r="E63" s="89"/>
      <c r="F63" s="89"/>
      <c r="G63" s="89"/>
      <c r="H63" s="89"/>
      <c r="I63" s="90"/>
      <c r="J63" s="46"/>
      <c r="K63" s="38"/>
      <c r="L63" s="39"/>
      <c r="M63" s="39"/>
      <c r="N63" s="38"/>
      <c r="O63" s="38"/>
      <c r="P63" s="38"/>
      <c r="Q63" s="38"/>
      <c r="R63" s="38"/>
      <c r="S63" s="38"/>
      <c r="T63" s="38"/>
      <c r="U63" s="40"/>
      <c r="V63" s="38"/>
      <c r="W63" s="41"/>
      <c r="X63" s="41"/>
      <c r="Y63" s="37"/>
      <c r="Z63" s="37"/>
      <c r="AD6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3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4" spans="1:31" ht="15" thickBot="1">
      <c r="A64" s="56"/>
      <c r="B64" s="57"/>
      <c r="C64" s="57"/>
      <c r="D64" s="57"/>
      <c r="E64" s="57"/>
      <c r="F64" s="57"/>
      <c r="G64" s="57"/>
      <c r="H64" s="57"/>
      <c r="I64" s="58"/>
      <c r="J64" s="43"/>
      <c r="K64" s="38"/>
      <c r="L64" s="39"/>
      <c r="M64" s="39"/>
      <c r="N64" s="38"/>
      <c r="O64" s="38"/>
      <c r="P64" s="38"/>
      <c r="Q64" s="38"/>
      <c r="R64" s="38"/>
      <c r="S64" s="38"/>
      <c r="T64" s="38"/>
      <c r="U64" s="40"/>
      <c r="V64" s="38"/>
      <c r="W64" s="41"/>
      <c r="X64" s="41"/>
      <c r="Y64" s="37"/>
      <c r="Z64" s="37"/>
      <c r="AD6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4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5" spans="1:31" ht="14.5">
      <c r="A65" s="91" t="s">
        <v>25</v>
      </c>
      <c r="B65" s="92"/>
      <c r="C65" s="92"/>
      <c r="D65" s="92"/>
      <c r="E65" s="92"/>
      <c r="F65" s="92"/>
      <c r="G65" s="92"/>
      <c r="H65" s="92"/>
      <c r="I65" s="92"/>
      <c r="J65" s="93"/>
      <c r="K65" s="38"/>
      <c r="L65" s="39"/>
      <c r="M65" s="39"/>
      <c r="N65" s="38"/>
      <c r="O65" s="38"/>
      <c r="P65" s="38"/>
      <c r="Q65" s="38"/>
      <c r="R65" s="38"/>
      <c r="S65" s="38"/>
      <c r="T65" s="38"/>
      <c r="U65" s="40"/>
      <c r="V65" s="38"/>
      <c r="W65" s="41"/>
      <c r="X65" s="41"/>
      <c r="Y65" s="37"/>
      <c r="Z65" s="37"/>
      <c r="AD65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5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6" spans="1:31" ht="14.5">
      <c r="A66" s="94"/>
      <c r="B66" s="95"/>
      <c r="C66" s="95"/>
      <c r="D66" s="95"/>
      <c r="E66" s="95"/>
      <c r="F66" s="95"/>
      <c r="G66" s="95"/>
      <c r="H66" s="95"/>
      <c r="I66" s="95"/>
      <c r="J66" s="96"/>
      <c r="K66" s="38"/>
      <c r="L66" s="39"/>
      <c r="M66" s="39"/>
      <c r="N66" s="38"/>
      <c r="O66" s="38"/>
      <c r="P66" s="38"/>
      <c r="Q66" s="38"/>
      <c r="R66" s="38"/>
      <c r="S66" s="38"/>
      <c r="T66" s="38"/>
      <c r="U66" s="40"/>
      <c r="V66" s="38"/>
      <c r="W66" s="41"/>
      <c r="X66" s="41"/>
      <c r="Y66" s="37"/>
      <c r="Z66" s="37"/>
      <c r="AD66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6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7" spans="1:31" ht="14.5">
      <c r="A67" s="102"/>
      <c r="B67" s="104" t="s">
        <v>35</v>
      </c>
      <c r="C67" s="102"/>
      <c r="D67" s="98" t="s">
        <v>30</v>
      </c>
      <c r="E67" s="98" t="s">
        <v>20</v>
      </c>
      <c r="F67" s="97"/>
      <c r="G67" s="97"/>
      <c r="H67" s="98" t="s">
        <v>32</v>
      </c>
      <c r="I67" s="100" t="s">
        <v>1</v>
      </c>
      <c r="J67" s="101" t="s">
        <v>3</v>
      </c>
      <c r="K67" s="38"/>
      <c r="L67" s="39"/>
      <c r="M67" s="39"/>
      <c r="N67" s="38"/>
      <c r="O67" s="38"/>
      <c r="P67" s="38"/>
      <c r="Q67" s="38"/>
      <c r="R67" s="38"/>
      <c r="S67" s="38"/>
      <c r="T67" s="38"/>
      <c r="U67" s="40"/>
      <c r="V67" s="38"/>
      <c r="W67" s="41"/>
      <c r="X67" s="41"/>
      <c r="Y67" s="37"/>
      <c r="Z67" s="37"/>
      <c r="AD6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7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8" spans="1:31" ht="37" customHeight="1">
      <c r="A68" s="103"/>
      <c r="B68" s="99"/>
      <c r="C68" s="103"/>
      <c r="D68" s="99"/>
      <c r="E68" s="105"/>
      <c r="F68" s="9" t="s">
        <v>21</v>
      </c>
      <c r="G68" s="9" t="s">
        <v>22</v>
      </c>
      <c r="H68" s="99"/>
      <c r="I68" s="99"/>
      <c r="J68" s="99"/>
      <c r="K68" s="38"/>
      <c r="L68" s="39"/>
      <c r="M68" s="39"/>
      <c r="N68" s="38"/>
      <c r="O68" s="38"/>
      <c r="P68" s="38"/>
      <c r="Q68" s="38"/>
      <c r="R68" s="38"/>
      <c r="S68" s="38"/>
      <c r="T68" s="38"/>
      <c r="U68" s="40"/>
      <c r="V68" s="38"/>
      <c r="W68" s="41"/>
      <c r="X68" s="41"/>
      <c r="Y68" s="37"/>
      <c r="Z68" s="37"/>
      <c r="AD6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8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69" spans="1:31" ht="14.5">
      <c r="A69" s="59" t="s">
        <v>3</v>
      </c>
      <c r="B69" s="60">
        <v>0</v>
      </c>
      <c r="C69" s="61" t="s">
        <v>3</v>
      </c>
      <c r="D69" s="62">
        <f>SUM(B69*$K$6)</f>
        <v>0</v>
      </c>
      <c r="E69" s="62">
        <f>+B69-D69</f>
        <v>0</v>
      </c>
      <c r="F69" s="63">
        <f>IF((AD115&lt;=0),AD115*0,IF(AND(AD115&gt;0),AD115*1))</f>
        <v>0</v>
      </c>
      <c r="G69" s="63">
        <f>IF((AE115&lt;=0),AE115*0,IF(AND(AE115&gt;0),AE115*1))</f>
        <v>0</v>
      </c>
      <c r="H69" s="62">
        <f>+D69</f>
        <v>0</v>
      </c>
      <c r="I69" s="62">
        <f>+F69-G69</f>
        <v>0</v>
      </c>
      <c r="J69" s="10"/>
      <c r="K69" s="38"/>
      <c r="L69" s="39"/>
      <c r="M69" s="39"/>
      <c r="N69" s="38"/>
      <c r="O69" s="38"/>
      <c r="P69" s="38"/>
      <c r="Q69" s="38"/>
      <c r="R69" s="38"/>
      <c r="S69" s="38"/>
      <c r="T69" s="38"/>
      <c r="U69" s="40"/>
      <c r="V69" s="38"/>
      <c r="W69" s="41"/>
      <c r="X69" s="41"/>
      <c r="Y69" s="37"/>
      <c r="Z69" s="37"/>
      <c r="AD6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  <c r="AE69" s="17" t="e">
        <f>IF(AND(#REF!&gt;0,#REF!&lt;=$E$6),#REF!*$G$6,IF(AND(#REF!&gt;$E$6,#REF!&lt;=$E$7),((#REF!-$E$6)*$G$7)+($E$6*$G$6),IF(AND(#REF!&gt;$E$7,#REF!&lt;=$E$8),((#REF!-$E$7)*$G$8)+(($E$7-$E$6)*$G$7)+($E$6*$G$6),IF(AND(#REF!&gt;$E$8,#REF!&lt;=$E$9),((#REF!-$E$8)*$G$9)+(($E$8-$E$7)*$G$8)+(($E$7-$E$6)*$G$7)+($E$6*$G$6),IF(AND(#REF!&gt;$E$9,#REF!&lt;=$E$10),((#REF!-$E$9)*$G$10)+(($E$9-$E$8)*$G$9)+(($E$8-$E$7)*$G$8)+(($E$7-$E$6)*$G$7)+($E$6*$G$6),IF(AND(#REF!&gt;$E$10),((#REF!-$E$10)*$G$11)+(($E$10-$E$9)*$G$10)+(($E$9-$E$8)*$G$9)+(($E$8-$E$7)*$G$8)+(($E$7-$E$6)*$G$7)+($E$6*$G$6)))))))</f>
        <v>#REF!</v>
      </c>
    </row>
    <row r="70" spans="1:31" ht="14.5">
      <c r="A70" s="75"/>
      <c r="B70" s="76"/>
      <c r="C70" s="68"/>
      <c r="D70" s="38"/>
      <c r="E70" s="38"/>
      <c r="F70" s="45"/>
      <c r="G70" s="45"/>
      <c r="H70" s="38"/>
      <c r="I70" s="38"/>
      <c r="J70" s="38"/>
      <c r="K70" s="38"/>
      <c r="L70" s="39"/>
      <c r="M70" s="39"/>
      <c r="N70" s="38"/>
      <c r="O70" s="38"/>
      <c r="P70" s="38"/>
      <c r="Q70" s="38"/>
      <c r="R70" s="38"/>
      <c r="S70" s="38"/>
      <c r="T70" s="38"/>
      <c r="U70" s="40"/>
      <c r="V70" s="38"/>
      <c r="W70" s="41"/>
      <c r="X70" s="41"/>
      <c r="Y70" s="37"/>
      <c r="Z70" s="37"/>
      <c r="AD70" s="17" t="b">
        <f>IF(AND(B70&gt;0,B70&lt;=$E$6),B70*$G$6,IF(AND(B70&gt;$E$6,B70&lt;=$E$7),((B70-$E$6)*$G$7)+($E$6*$G$6),IF(AND(B70&gt;$E$7,B70&lt;=$E$8),((B70-$E$7)*$G$8)+(($E$7-$E$6)*$G$7)+($E$6*$G$6),IF(AND(B70&gt;$E$8,B70&lt;=$E$9),((B70-$E$8)*$G$9)+(($E$8-$E$7)*$G$8)+(($E$7-$E$6)*$G$7)+($E$6*$G$6),IF(AND(B70&gt;$E$9,B70&lt;=$E$10),((B70-$E$9)*$G$10)+(($E$9-$E$8)*$G$9)+(($E$8-$E$7)*$G$8)+(($E$7-$E$6)*$G$7)+($E$6*$G$6),IF(AND(B70&gt;$E$10),((B70-$E$10)*$G$11)+(($E$10-$E$9)*$G$10)+(($E$9-$E$8)*$G$9)+(($E$8-$E$7)*$G$8)+(($E$7-$E$6)*$G$7)+($E$6*$G$6)))))))</f>
        <v>0</v>
      </c>
      <c r="AE70" s="17" t="b">
        <f>IF(AND(E70&gt;0,E70&lt;=$E$6),E70*$G$6,IF(AND(E70&gt;$E$6,E70&lt;=$E$7),((E70-$E$6)*$G$7)+($E$6*$G$6),IF(AND(E70&gt;$E$7,E70&lt;=$E$8),((E70-$E$7)*$G$8)+(($E$7-$E$6)*$G$7)+($E$6*$G$6),IF(AND(E70&gt;$E$8,E70&lt;=$E$9),((E70-$E$8)*$G$9)+(($E$8-$E$7)*$G$8)+(($E$7-$E$6)*$G$7)+($E$6*$G$6),IF(AND(E70&gt;$E$9,E70&lt;=$E$10),((E70-$E$9)*$G$10)+(($E$9-$E$8)*$G$9)+(($E$8-$E$7)*$G$8)+(($E$7-$E$6)*$G$7)+($E$6*$G$6),IF(AND(E70&gt;$E$10),((E70-$E$10)*$G$11)+(($E$10-$E$9)*$G$10)+(($E$9-$E$8)*$G$9)+(($E$8-$E$7)*$G$8)+(($E$7-$E$6)*$G$7)+($E$6*$G$6)))))))</f>
        <v>0</v>
      </c>
    </row>
    <row r="71" spans="1:31" ht="14.5">
      <c r="A71" s="75"/>
      <c r="B71" s="76"/>
      <c r="C71" s="68"/>
      <c r="D71" s="38"/>
      <c r="E71" s="38"/>
      <c r="F71" s="45"/>
      <c r="G71" s="45"/>
      <c r="H71" s="38"/>
      <c r="I71" s="38"/>
      <c r="J71" s="38"/>
      <c r="K71" s="38"/>
      <c r="L71" s="39"/>
      <c r="M71" s="39"/>
      <c r="N71" s="38"/>
      <c r="O71" s="38"/>
      <c r="P71" s="38"/>
      <c r="Q71" s="38"/>
      <c r="R71" s="38"/>
      <c r="S71" s="38"/>
      <c r="T71" s="38"/>
      <c r="U71" s="40"/>
      <c r="V71" s="38"/>
      <c r="W71" s="41"/>
      <c r="X71" s="41"/>
      <c r="Y71" s="37"/>
      <c r="Z71" s="37"/>
      <c r="AD71" s="17" t="b">
        <f>IF(AND(B71&gt;0,B71&lt;=$E$6),B71*$G$6,IF(AND(B71&gt;$E$6,B71&lt;=$E$7),((B71-$E$6)*$G$7)+($E$6*$G$6),IF(AND(B71&gt;$E$7,B71&lt;=$E$8),((B71-$E$7)*$G$8)+(($E$7-$E$6)*$G$7)+($E$6*$G$6),IF(AND(B71&gt;$E$8,B71&lt;=$E$9),((B71-$E$8)*$G$9)+(($E$8-$E$7)*$G$8)+(($E$7-$E$6)*$G$7)+($E$6*$G$6),IF(AND(B71&gt;$E$9,B71&lt;=$E$10),((B71-$E$9)*$G$10)+(($E$9-$E$8)*$G$9)+(($E$8-$E$7)*$G$8)+(($E$7-$E$6)*$G$7)+($E$6*$G$6),IF(AND(B71&gt;$E$10),((B71-$E$10)*$G$11)+(($E$10-$E$9)*$G$10)+(($E$9-$E$8)*$G$9)+(($E$8-$E$7)*$G$8)+(($E$7-$E$6)*$G$7)+($E$6*$G$6)))))))</f>
        <v>0</v>
      </c>
      <c r="AE71" s="17" t="b">
        <f>IF(AND(E71&gt;0,E71&lt;=$E$6),E71*$G$6,IF(AND(E71&gt;$E$6,E71&lt;=$E$7),((E71-$E$6)*$G$7)+($E$6*$G$6),IF(AND(E71&gt;$E$7,E71&lt;=$E$8),((E71-$E$7)*$G$8)+(($E$7-$E$6)*$G$7)+($E$6*$G$6),IF(AND(E71&gt;$E$8,E71&lt;=$E$9),((E71-$E$8)*$G$9)+(($E$8-$E$7)*$G$8)+(($E$7-$E$6)*$G$7)+($E$6*$G$6),IF(AND(E71&gt;$E$9,E71&lt;=$E$10),((E71-$E$9)*$G$10)+(($E$9-$E$8)*$G$9)+(($E$8-$E$7)*$G$8)+(($E$7-$E$6)*$G$7)+($E$6*$G$6),IF(AND(E71&gt;$E$10),((E71-$E$10)*$G$11)+(($E$10-$E$9)*$G$10)+(($E$9-$E$8)*$G$9)+(($E$8-$E$7)*$G$8)+(($E$7-$E$6)*$G$7)+($E$6*$G$6)))))))</f>
        <v>0</v>
      </c>
    </row>
    <row r="72" spans="1:31" ht="14.5">
      <c r="A72" s="75"/>
      <c r="B72" s="76"/>
      <c r="C72" s="68"/>
      <c r="D72" s="38"/>
      <c r="E72" s="38"/>
      <c r="F72" s="45"/>
      <c r="G72" s="45"/>
      <c r="H72" s="38"/>
      <c r="I72" s="38"/>
      <c r="J72" s="38"/>
      <c r="K72" s="38"/>
      <c r="L72" s="39"/>
      <c r="M72" s="39"/>
      <c r="N72" s="38"/>
      <c r="O72" s="38"/>
      <c r="P72" s="38"/>
      <c r="Q72" s="38"/>
      <c r="R72" s="38"/>
      <c r="S72" s="38"/>
      <c r="T72" s="38"/>
      <c r="U72" s="40"/>
      <c r="V72" s="38"/>
      <c r="W72" s="41"/>
      <c r="X72" s="41"/>
      <c r="Y72" s="37"/>
      <c r="Z72" s="37"/>
      <c r="AD72" s="17" t="b">
        <f>IF(AND(B72&gt;0,B72&lt;=$E$6),B72*$G$6,IF(AND(B72&gt;$E$6,B72&lt;=$E$7),((B72-$E$6)*$G$7)+($E$6*$G$6),IF(AND(B72&gt;$E$7,B72&lt;=$E$8),((B72-$E$7)*$G$8)+(($E$7-$E$6)*$G$7)+($E$6*$G$6),IF(AND(B72&gt;$E$8,B72&lt;=$E$9),((B72-$E$8)*$G$9)+(($E$8-$E$7)*$G$8)+(($E$7-$E$6)*$G$7)+($E$6*$G$6),IF(AND(B72&gt;$E$9,B72&lt;=$E$10),((B72-$E$9)*$G$10)+(($E$9-$E$8)*$G$9)+(($E$8-$E$7)*$G$8)+(($E$7-$E$6)*$G$7)+($E$6*$G$6),IF(AND(B72&gt;$E$10),((B72-$E$10)*$G$11)+(($E$10-$E$9)*$G$10)+(($E$9-$E$8)*$G$9)+(($E$8-$E$7)*$G$8)+(($E$7-$E$6)*$G$7)+($E$6*$G$6)))))))</f>
        <v>0</v>
      </c>
      <c r="AE72" s="17" t="b">
        <f>IF(AND(E72&gt;0,E72&lt;=$E$6),E72*$G$6,IF(AND(E72&gt;$E$6,E72&lt;=$E$7),((E72-$E$6)*$G$7)+($E$6*$G$6),IF(AND(E72&gt;$E$7,E72&lt;=$E$8),((E72-$E$7)*$G$8)+(($E$7-$E$6)*$G$7)+($E$6*$G$6),IF(AND(E72&gt;$E$8,E72&lt;=$E$9),((E72-$E$8)*$G$9)+(($E$8-$E$7)*$G$8)+(($E$7-$E$6)*$G$7)+($E$6*$G$6),IF(AND(E72&gt;$E$9,E72&lt;=$E$10),((E72-$E$9)*$G$10)+(($E$9-$E$8)*$G$9)+(($E$8-$E$7)*$G$8)+(($E$7-$E$6)*$G$7)+($E$6*$G$6),IF(AND(E72&gt;$E$10),((E72-$E$10)*$G$11)+(($E$10-$E$9)*$G$10)+(($E$9-$E$8)*$G$9)+(($E$8-$E$7)*$G$8)+(($E$7-$E$6)*$G$7)+($E$6*$G$6)))))))</f>
        <v>0</v>
      </c>
    </row>
    <row r="73" spans="1:31" ht="14.5">
      <c r="A73" s="75"/>
      <c r="B73" s="76"/>
      <c r="C73" s="68"/>
      <c r="D73" s="38"/>
      <c r="E73" s="38"/>
      <c r="F73" s="45"/>
      <c r="G73" s="45"/>
      <c r="H73" s="38"/>
      <c r="I73" s="38"/>
      <c r="J73" s="38"/>
      <c r="K73" s="38"/>
      <c r="L73" s="39"/>
      <c r="M73" s="39"/>
      <c r="N73" s="38"/>
      <c r="O73" s="38"/>
      <c r="P73" s="38"/>
      <c r="Q73" s="38"/>
      <c r="R73" s="38"/>
      <c r="S73" s="38"/>
      <c r="T73" s="38"/>
      <c r="U73" s="40"/>
      <c r="V73" s="38"/>
      <c r="W73" s="41"/>
      <c r="X73" s="41"/>
      <c r="Y73" s="37"/>
      <c r="Z73" s="37"/>
      <c r="AD73" s="17" t="b">
        <f>IF(AND(B73&gt;0,B73&lt;=$E$6),B73*$G$6,IF(AND(B73&gt;$E$6,B73&lt;=$E$7),((B73-$E$6)*$G$7)+($E$6*$G$6),IF(AND(B73&gt;$E$7,B73&lt;=$E$8),((B73-$E$7)*$G$8)+(($E$7-$E$6)*$G$7)+($E$6*$G$6),IF(AND(B73&gt;$E$8,B73&lt;=$E$9),((B73-$E$8)*$G$9)+(($E$8-$E$7)*$G$8)+(($E$7-$E$6)*$G$7)+($E$6*$G$6),IF(AND(B73&gt;$E$9,B73&lt;=$E$10),((B73-$E$9)*$G$10)+(($E$9-$E$8)*$G$9)+(($E$8-$E$7)*$G$8)+(($E$7-$E$6)*$G$7)+($E$6*$G$6),IF(AND(B73&gt;$E$10),((B73-$E$10)*$G$11)+(($E$10-$E$9)*$G$10)+(($E$9-$E$8)*$G$9)+(($E$8-$E$7)*$G$8)+(($E$7-$E$6)*$G$7)+($E$6*$G$6)))))))</f>
        <v>0</v>
      </c>
      <c r="AE73" s="17" t="b">
        <f>IF(AND(E73&gt;0,E73&lt;=$E$6),E73*$G$6,IF(AND(E73&gt;$E$6,E73&lt;=$E$7),((E73-$E$6)*$G$7)+($E$6*$G$6),IF(AND(E73&gt;$E$7,E73&lt;=$E$8),((E73-$E$7)*$G$8)+(($E$7-$E$6)*$G$7)+($E$6*$G$6),IF(AND(E73&gt;$E$8,E73&lt;=$E$9),((E73-$E$8)*$G$9)+(($E$8-$E$7)*$G$8)+(($E$7-$E$6)*$G$7)+($E$6*$G$6),IF(AND(E73&gt;$E$9,E73&lt;=$E$10),((E73-$E$9)*$G$10)+(($E$9-$E$8)*$G$9)+(($E$8-$E$7)*$G$8)+(($E$7-$E$6)*$G$7)+($E$6*$G$6),IF(AND(E73&gt;$E$10),((E73-$E$10)*$G$11)+(($E$10-$E$9)*$G$10)+(($E$9-$E$8)*$G$9)+(($E$8-$E$7)*$G$8)+(($E$7-$E$6)*$G$7)+($E$6*$G$6)))))))</f>
        <v>0</v>
      </c>
    </row>
    <row r="74" spans="1:31" ht="14.5">
      <c r="A74" s="75"/>
      <c r="B74" s="76"/>
      <c r="C74" s="68"/>
      <c r="D74" s="38"/>
      <c r="E74" s="38"/>
      <c r="F74" s="45"/>
      <c r="G74" s="45"/>
      <c r="H74" s="38"/>
      <c r="I74" s="38"/>
      <c r="J74" s="38"/>
      <c r="K74" s="38"/>
      <c r="L74" s="39"/>
      <c r="M74" s="39"/>
      <c r="N74" s="38"/>
      <c r="O74" s="38"/>
      <c r="P74" s="38"/>
      <c r="Q74" s="38"/>
      <c r="R74" s="38"/>
      <c r="S74" s="38"/>
      <c r="T74" s="38"/>
      <c r="U74" s="40"/>
      <c r="V74" s="38"/>
      <c r="W74" s="41"/>
      <c r="X74" s="41"/>
      <c r="Y74" s="37"/>
      <c r="Z74" s="37"/>
      <c r="AD74" s="17" t="b">
        <f>IF(AND(B74&gt;0,B74&lt;=$E$6),B74*$G$6,IF(AND(B74&gt;$E$6,B74&lt;=$E$7),((B74-$E$6)*$G$7)+($E$6*$G$6),IF(AND(B74&gt;$E$7,B74&lt;=$E$8),((B74-$E$7)*$G$8)+(($E$7-$E$6)*$G$7)+($E$6*$G$6),IF(AND(B74&gt;$E$8,B74&lt;=$E$9),((B74-$E$8)*$G$9)+(($E$8-$E$7)*$G$8)+(($E$7-$E$6)*$G$7)+($E$6*$G$6),IF(AND(B74&gt;$E$9,B74&lt;=$E$10),((B74-$E$9)*$G$10)+(($E$9-$E$8)*$G$9)+(($E$8-$E$7)*$G$8)+(($E$7-$E$6)*$G$7)+($E$6*$G$6),IF(AND(B74&gt;$E$10),((B74-$E$10)*$G$11)+(($E$10-$E$9)*$G$10)+(($E$9-$E$8)*$G$9)+(($E$8-$E$7)*$G$8)+(($E$7-$E$6)*$G$7)+($E$6*$G$6)))))))</f>
        <v>0</v>
      </c>
      <c r="AE74" s="17" t="b">
        <f>IF(AND(E74&gt;0,E74&lt;=$E$6),E74*$G$6,IF(AND(E74&gt;$E$6,E74&lt;=$E$7),((E74-$E$6)*$G$7)+($E$6*$G$6),IF(AND(E74&gt;$E$7,E74&lt;=$E$8),((E74-$E$7)*$G$8)+(($E$7-$E$6)*$G$7)+($E$6*$G$6),IF(AND(E74&gt;$E$8,E74&lt;=$E$9),((E74-$E$8)*$G$9)+(($E$8-$E$7)*$G$8)+(($E$7-$E$6)*$G$7)+($E$6*$G$6),IF(AND(E74&gt;$E$9,E74&lt;=$E$10),((E74-$E$9)*$G$10)+(($E$9-$E$8)*$G$9)+(($E$8-$E$7)*$G$8)+(($E$7-$E$6)*$G$7)+($E$6*$G$6),IF(AND(E74&gt;$E$10),((E74-$E$10)*$G$11)+(($E$10-$E$9)*$G$10)+(($E$9-$E$8)*$G$9)+(($E$8-$E$7)*$G$8)+(($E$7-$E$6)*$G$7)+($E$6*$G$6)))))))</f>
        <v>0</v>
      </c>
    </row>
    <row r="75" spans="1:31" ht="14.5">
      <c r="A75" s="75"/>
      <c r="B75" s="76"/>
      <c r="C75" s="68"/>
      <c r="D75" s="38"/>
      <c r="E75" s="38"/>
      <c r="F75" s="45"/>
      <c r="G75" s="45"/>
      <c r="H75" s="38"/>
      <c r="I75" s="38"/>
      <c r="J75" s="38"/>
      <c r="K75" s="38"/>
      <c r="L75" s="39"/>
      <c r="M75" s="39"/>
      <c r="N75" s="38"/>
      <c r="O75" s="38"/>
      <c r="P75" s="38"/>
      <c r="Q75" s="38"/>
      <c r="R75" s="38"/>
      <c r="S75" s="38"/>
      <c r="T75" s="38"/>
      <c r="U75" s="40"/>
      <c r="V75" s="38"/>
      <c r="W75" s="41"/>
      <c r="X75" s="41"/>
      <c r="Y75" s="37"/>
      <c r="Z75" s="37"/>
      <c r="AD75" s="17" t="b">
        <f>IF(AND(B75&gt;0,B75&lt;=$E$6),B75*$G$6,IF(AND(B75&gt;$E$6,B75&lt;=$E$7),((B75-$E$6)*$G$7)+($E$6*$G$6),IF(AND(B75&gt;$E$7,B75&lt;=$E$8),((B75-$E$7)*$G$8)+(($E$7-$E$6)*$G$7)+($E$6*$G$6),IF(AND(B75&gt;$E$8,B75&lt;=$E$9),((B75-$E$8)*$G$9)+(($E$8-$E$7)*$G$8)+(($E$7-$E$6)*$G$7)+($E$6*$G$6),IF(AND(B75&gt;$E$9,B75&lt;=$E$10),((B75-$E$9)*$G$10)+(($E$9-$E$8)*$G$9)+(($E$8-$E$7)*$G$8)+(($E$7-$E$6)*$G$7)+($E$6*$G$6),IF(AND(B75&gt;$E$10),((B75-$E$10)*$G$11)+(($E$10-$E$9)*$G$10)+(($E$9-$E$8)*$G$9)+(($E$8-$E$7)*$G$8)+(($E$7-$E$6)*$G$7)+($E$6*$G$6)))))))</f>
        <v>0</v>
      </c>
      <c r="AE75" s="17" t="b">
        <f>IF(AND(E75&gt;0,E75&lt;=$E$6),E75*$G$6,IF(AND(E75&gt;$E$6,E75&lt;=$E$7),((E75-$E$6)*$G$7)+($E$6*$G$6),IF(AND(E75&gt;$E$7,E75&lt;=$E$8),((E75-$E$7)*$G$8)+(($E$7-$E$6)*$G$7)+($E$6*$G$6),IF(AND(E75&gt;$E$8,E75&lt;=$E$9),((E75-$E$8)*$G$9)+(($E$8-$E$7)*$G$8)+(($E$7-$E$6)*$G$7)+($E$6*$G$6),IF(AND(E75&gt;$E$9,E75&lt;=$E$10),((E75-$E$9)*$G$10)+(($E$9-$E$8)*$G$9)+(($E$8-$E$7)*$G$8)+(($E$7-$E$6)*$G$7)+($E$6*$G$6),IF(AND(E75&gt;$E$10),((E75-$E$10)*$G$11)+(($E$10-$E$9)*$G$10)+(($E$9-$E$8)*$G$9)+(($E$8-$E$7)*$G$8)+(($E$7-$E$6)*$G$7)+($E$6*$G$6)))))))</f>
        <v>0</v>
      </c>
    </row>
    <row r="76" spans="1:31" ht="14.5">
      <c r="A76" s="75"/>
      <c r="B76" s="76"/>
      <c r="C76" s="68"/>
      <c r="D76" s="38"/>
      <c r="E76" s="38"/>
      <c r="F76" s="45"/>
      <c r="G76" s="45"/>
      <c r="H76" s="38"/>
      <c r="I76" s="38"/>
      <c r="J76" s="38"/>
      <c r="K76" s="38"/>
      <c r="L76" s="39"/>
      <c r="M76" s="39"/>
      <c r="N76" s="38"/>
      <c r="O76" s="38"/>
      <c r="P76" s="38"/>
      <c r="Q76" s="38"/>
      <c r="R76" s="38"/>
      <c r="S76" s="38"/>
      <c r="T76" s="38"/>
      <c r="U76" s="40"/>
      <c r="V76" s="38"/>
      <c r="W76" s="41"/>
      <c r="X76" s="41"/>
      <c r="Y76" s="37"/>
      <c r="Z76" s="37"/>
      <c r="AD76" s="17" t="b">
        <f>IF(AND(B76&gt;0,B76&lt;=$E$6),B76*$G$6,IF(AND(B76&gt;$E$6,B76&lt;=$E$7),((B76-$E$6)*$G$7)+($E$6*$G$6),IF(AND(B76&gt;$E$7,B76&lt;=$E$8),((B76-$E$7)*$G$8)+(($E$7-$E$6)*$G$7)+($E$6*$G$6),IF(AND(B76&gt;$E$8,B76&lt;=$E$9),((B76-$E$8)*$G$9)+(($E$8-$E$7)*$G$8)+(($E$7-$E$6)*$G$7)+($E$6*$G$6),IF(AND(B76&gt;$E$9,B76&lt;=$E$10),((B76-$E$9)*$G$10)+(($E$9-$E$8)*$G$9)+(($E$8-$E$7)*$G$8)+(($E$7-$E$6)*$G$7)+($E$6*$G$6),IF(AND(B76&gt;$E$10),((B76-$E$10)*$G$11)+(($E$10-$E$9)*$G$10)+(($E$9-$E$8)*$G$9)+(($E$8-$E$7)*$G$8)+(($E$7-$E$6)*$G$7)+($E$6*$G$6)))))))</f>
        <v>0</v>
      </c>
      <c r="AE76" s="17" t="b">
        <f>IF(AND(E76&gt;0,E76&lt;=$E$6),E76*$G$6,IF(AND(E76&gt;$E$6,E76&lt;=$E$7),((E76-$E$6)*$G$7)+($E$6*$G$6),IF(AND(E76&gt;$E$7,E76&lt;=$E$8),((E76-$E$7)*$G$8)+(($E$7-$E$6)*$G$7)+($E$6*$G$6),IF(AND(E76&gt;$E$8,E76&lt;=$E$9),((E76-$E$8)*$G$9)+(($E$8-$E$7)*$G$8)+(($E$7-$E$6)*$G$7)+($E$6*$G$6),IF(AND(E76&gt;$E$9,E76&lt;=$E$10),((E76-$E$9)*$G$10)+(($E$9-$E$8)*$G$9)+(($E$8-$E$7)*$G$8)+(($E$7-$E$6)*$G$7)+($E$6*$G$6),IF(AND(E76&gt;$E$10),((E76-$E$10)*$G$11)+(($E$10-$E$9)*$G$10)+(($E$9-$E$8)*$G$9)+(($E$8-$E$7)*$G$8)+(($E$7-$E$6)*$G$7)+($E$6*$G$6)))))))</f>
        <v>0</v>
      </c>
    </row>
    <row r="77" spans="1:31" ht="14.5">
      <c r="A77" s="75"/>
      <c r="B77" s="76"/>
      <c r="C77" s="68"/>
      <c r="D77" s="38"/>
      <c r="E77" s="38"/>
      <c r="F77" s="45"/>
      <c r="G77" s="45"/>
      <c r="H77" s="38"/>
      <c r="I77" s="38"/>
      <c r="J77" s="38"/>
      <c r="K77" s="38"/>
      <c r="L77" s="39"/>
      <c r="M77" s="39"/>
      <c r="N77" s="38"/>
      <c r="O77" s="38"/>
      <c r="P77" s="38"/>
      <c r="Q77" s="38"/>
      <c r="R77" s="38"/>
      <c r="S77" s="38"/>
      <c r="T77" s="38"/>
      <c r="U77" s="40"/>
      <c r="V77" s="38"/>
      <c r="W77" s="41"/>
      <c r="X77" s="41"/>
      <c r="Y77" s="37"/>
      <c r="Z77" s="37"/>
      <c r="AD77" s="17" t="b">
        <f>IF(AND(B77&gt;0,B77&lt;=$E$6),B77*$G$6,IF(AND(B77&gt;$E$6,B77&lt;=$E$7),((B77-$E$6)*$G$7)+($E$6*$G$6),IF(AND(B77&gt;$E$7,B77&lt;=$E$8),((B77-$E$7)*$G$8)+(($E$7-$E$6)*$G$7)+($E$6*$G$6),IF(AND(B77&gt;$E$8,B77&lt;=$E$9),((B77-$E$8)*$G$9)+(($E$8-$E$7)*$G$8)+(($E$7-$E$6)*$G$7)+($E$6*$G$6),IF(AND(B77&gt;$E$9,B77&lt;=$E$10),((B77-$E$9)*$G$10)+(($E$9-$E$8)*$G$9)+(($E$8-$E$7)*$G$8)+(($E$7-$E$6)*$G$7)+($E$6*$G$6),IF(AND(B77&gt;$E$10),((B77-$E$10)*$G$11)+(($E$10-$E$9)*$G$10)+(($E$9-$E$8)*$G$9)+(($E$8-$E$7)*$G$8)+(($E$7-$E$6)*$G$7)+($E$6*$G$6)))))))</f>
        <v>0</v>
      </c>
      <c r="AE77" s="17" t="b">
        <f>IF(AND(E77&gt;0,E77&lt;=$E$6),E77*$G$6,IF(AND(E77&gt;$E$6,E77&lt;=$E$7),((E77-$E$6)*$G$7)+($E$6*$G$6),IF(AND(E77&gt;$E$7,E77&lt;=$E$8),((E77-$E$7)*$G$8)+(($E$7-$E$6)*$G$7)+($E$6*$G$6),IF(AND(E77&gt;$E$8,E77&lt;=$E$9),((E77-$E$8)*$G$9)+(($E$8-$E$7)*$G$8)+(($E$7-$E$6)*$G$7)+($E$6*$G$6),IF(AND(E77&gt;$E$9,E77&lt;=$E$10),((E77-$E$9)*$G$10)+(($E$9-$E$8)*$G$9)+(($E$8-$E$7)*$G$8)+(($E$7-$E$6)*$G$7)+($E$6*$G$6),IF(AND(E77&gt;$E$10),((E77-$E$10)*$G$11)+(($E$10-$E$9)*$G$10)+(($E$9-$E$8)*$G$9)+(($E$8-$E$7)*$G$8)+(($E$7-$E$6)*$G$7)+($E$6*$G$6)))))))</f>
        <v>0</v>
      </c>
    </row>
    <row r="78" spans="1:31" ht="14.5">
      <c r="A78" s="75"/>
      <c r="B78" s="76"/>
      <c r="C78" s="68"/>
      <c r="D78" s="38"/>
      <c r="E78" s="38"/>
      <c r="F78" s="45"/>
      <c r="G78" s="45"/>
      <c r="H78" s="38"/>
      <c r="I78" s="38"/>
      <c r="J78" s="38"/>
      <c r="K78" s="38"/>
      <c r="L78" s="39"/>
      <c r="M78" s="39"/>
      <c r="N78" s="38"/>
      <c r="O78" s="38"/>
      <c r="P78" s="38"/>
      <c r="Q78" s="38"/>
      <c r="R78" s="38"/>
      <c r="S78" s="38"/>
      <c r="T78" s="38"/>
      <c r="U78" s="40"/>
      <c r="V78" s="38"/>
      <c r="W78" s="41"/>
      <c r="X78" s="41"/>
      <c r="Y78" s="37"/>
      <c r="Z78" s="37"/>
      <c r="AD78" s="17" t="b">
        <f>IF(AND(B78&gt;0,B78&lt;=$E$6),B78*$G$6,IF(AND(B78&gt;$E$6,B78&lt;=$E$7),((B78-$E$6)*$G$7)+($E$6*$G$6),IF(AND(B78&gt;$E$7,B78&lt;=$E$8),((B78-$E$7)*$G$8)+(($E$7-$E$6)*$G$7)+($E$6*$G$6),IF(AND(B78&gt;$E$8,B78&lt;=$E$9),((B78-$E$8)*$G$9)+(($E$8-$E$7)*$G$8)+(($E$7-$E$6)*$G$7)+($E$6*$G$6),IF(AND(B78&gt;$E$9,B78&lt;=$E$10),((B78-$E$9)*$G$10)+(($E$9-$E$8)*$G$9)+(($E$8-$E$7)*$G$8)+(($E$7-$E$6)*$G$7)+($E$6*$G$6),IF(AND(B78&gt;$E$10),((B78-$E$10)*$G$11)+(($E$10-$E$9)*$G$10)+(($E$9-$E$8)*$G$9)+(($E$8-$E$7)*$G$8)+(($E$7-$E$6)*$G$7)+($E$6*$G$6)))))))</f>
        <v>0</v>
      </c>
      <c r="AE78" s="17" t="b">
        <f>IF(AND(E78&gt;0,E78&lt;=$E$6),E78*$G$6,IF(AND(E78&gt;$E$6,E78&lt;=$E$7),((E78-$E$6)*$G$7)+($E$6*$G$6),IF(AND(E78&gt;$E$7,E78&lt;=$E$8),((E78-$E$7)*$G$8)+(($E$7-$E$6)*$G$7)+($E$6*$G$6),IF(AND(E78&gt;$E$8,E78&lt;=$E$9),((E78-$E$8)*$G$9)+(($E$8-$E$7)*$G$8)+(($E$7-$E$6)*$G$7)+($E$6*$G$6),IF(AND(E78&gt;$E$9,E78&lt;=$E$10),((E78-$E$9)*$G$10)+(($E$9-$E$8)*$G$9)+(($E$8-$E$7)*$G$8)+(($E$7-$E$6)*$G$7)+($E$6*$G$6),IF(AND(E78&gt;$E$10),((E78-$E$10)*$G$11)+(($E$10-$E$9)*$G$10)+(($E$9-$E$8)*$G$9)+(($E$8-$E$7)*$G$8)+(($E$7-$E$6)*$G$7)+($E$6*$G$6)))))))</f>
        <v>0</v>
      </c>
    </row>
    <row r="79" spans="1:31" ht="14.5">
      <c r="A79" s="75"/>
      <c r="B79" s="76"/>
      <c r="C79" s="68"/>
      <c r="D79" s="38"/>
      <c r="E79" s="38"/>
      <c r="F79" s="45"/>
      <c r="G79" s="45"/>
      <c r="H79" s="38"/>
      <c r="I79" s="38"/>
      <c r="J79" s="38"/>
      <c r="K79" s="38"/>
      <c r="L79" s="39"/>
      <c r="M79" s="39"/>
      <c r="N79" s="38"/>
      <c r="O79" s="38"/>
      <c r="P79" s="38"/>
      <c r="Q79" s="38"/>
      <c r="R79" s="38"/>
      <c r="S79" s="38"/>
      <c r="T79" s="38"/>
      <c r="U79" s="40"/>
      <c r="V79" s="38"/>
      <c r="W79" s="41"/>
      <c r="X79" s="41"/>
      <c r="Y79" s="37"/>
      <c r="Z79" s="37"/>
      <c r="AD79" s="17" t="b">
        <f>IF(AND(B79&gt;0,B79&lt;=$E$6),B79*$G$6,IF(AND(B79&gt;$E$6,B79&lt;=$E$7),((B79-$E$6)*$G$7)+($E$6*$G$6),IF(AND(B79&gt;$E$7,B79&lt;=$E$8),((B79-$E$7)*$G$8)+(($E$7-$E$6)*$G$7)+($E$6*$G$6),IF(AND(B79&gt;$E$8,B79&lt;=$E$9),((B79-$E$8)*$G$9)+(($E$8-$E$7)*$G$8)+(($E$7-$E$6)*$G$7)+($E$6*$G$6),IF(AND(B79&gt;$E$9,B79&lt;=$E$10),((B79-$E$9)*$G$10)+(($E$9-$E$8)*$G$9)+(($E$8-$E$7)*$G$8)+(($E$7-$E$6)*$G$7)+($E$6*$G$6),IF(AND(B79&gt;$E$10),((B79-$E$10)*$G$11)+(($E$10-$E$9)*$G$10)+(($E$9-$E$8)*$G$9)+(($E$8-$E$7)*$G$8)+(($E$7-$E$6)*$G$7)+($E$6*$G$6)))))))</f>
        <v>0</v>
      </c>
      <c r="AE79" s="17" t="b">
        <f>IF(AND(E79&gt;0,E79&lt;=$E$6),E79*$G$6,IF(AND(E79&gt;$E$6,E79&lt;=$E$7),((E79-$E$6)*$G$7)+($E$6*$G$6),IF(AND(E79&gt;$E$7,E79&lt;=$E$8),((E79-$E$7)*$G$8)+(($E$7-$E$6)*$G$7)+($E$6*$G$6),IF(AND(E79&gt;$E$8,E79&lt;=$E$9),((E79-$E$8)*$G$9)+(($E$8-$E$7)*$G$8)+(($E$7-$E$6)*$G$7)+($E$6*$G$6),IF(AND(E79&gt;$E$9,E79&lt;=$E$10),((E79-$E$9)*$G$10)+(($E$9-$E$8)*$G$9)+(($E$8-$E$7)*$G$8)+(($E$7-$E$6)*$G$7)+($E$6*$G$6),IF(AND(E79&gt;$E$10),((E79-$E$10)*$G$11)+(($E$10-$E$9)*$G$10)+(($E$9-$E$8)*$G$9)+(($E$8-$E$7)*$G$8)+(($E$7-$E$6)*$G$7)+($E$6*$G$6)))))))</f>
        <v>0</v>
      </c>
    </row>
    <row r="80" spans="1:31" ht="14.5">
      <c r="A80" s="75"/>
      <c r="B80" s="76"/>
      <c r="C80" s="68"/>
      <c r="D80" s="38"/>
      <c r="E80" s="38"/>
      <c r="F80" s="45"/>
      <c r="G80" s="45"/>
      <c r="H80" s="38"/>
      <c r="I80" s="38"/>
      <c r="J80" s="38"/>
      <c r="K80" s="38"/>
      <c r="L80" s="39"/>
      <c r="M80" s="39"/>
      <c r="N80" s="38"/>
      <c r="O80" s="38"/>
      <c r="P80" s="38"/>
      <c r="Q80" s="38"/>
      <c r="R80" s="38"/>
      <c r="S80" s="38"/>
      <c r="T80" s="38"/>
      <c r="U80" s="40"/>
      <c r="V80" s="38"/>
      <c r="W80" s="41"/>
      <c r="X80" s="41"/>
      <c r="Y80" s="37"/>
      <c r="Z80" s="37"/>
      <c r="AD80" s="17" t="b">
        <f>IF(AND(B80&gt;0,B80&lt;=$E$6),B80*$G$6,IF(AND(B80&gt;$E$6,B80&lt;=$E$7),((B80-$E$6)*$G$7)+($E$6*$G$6),IF(AND(B80&gt;$E$7,B80&lt;=$E$8),((B80-$E$7)*$G$8)+(($E$7-$E$6)*$G$7)+($E$6*$G$6),IF(AND(B80&gt;$E$8,B80&lt;=$E$9),((B80-$E$8)*$G$9)+(($E$8-$E$7)*$G$8)+(($E$7-$E$6)*$G$7)+($E$6*$G$6),IF(AND(B80&gt;$E$9,B80&lt;=$E$10),((B80-$E$9)*$G$10)+(($E$9-$E$8)*$G$9)+(($E$8-$E$7)*$G$8)+(($E$7-$E$6)*$G$7)+($E$6*$G$6),IF(AND(B80&gt;$E$10),((B80-$E$10)*$G$11)+(($E$10-$E$9)*$G$10)+(($E$9-$E$8)*$G$9)+(($E$8-$E$7)*$G$8)+(($E$7-$E$6)*$G$7)+($E$6*$G$6)))))))</f>
        <v>0</v>
      </c>
      <c r="AE80" s="17" t="b">
        <f>IF(AND(E80&gt;0,E80&lt;=$E$6),E80*$G$6,IF(AND(E80&gt;$E$6,E80&lt;=$E$7),((E80-$E$6)*$G$7)+($E$6*$G$6),IF(AND(E80&gt;$E$7,E80&lt;=$E$8),((E80-$E$7)*$G$8)+(($E$7-$E$6)*$G$7)+($E$6*$G$6),IF(AND(E80&gt;$E$8,E80&lt;=$E$9),((E80-$E$8)*$G$9)+(($E$8-$E$7)*$G$8)+(($E$7-$E$6)*$G$7)+($E$6*$G$6),IF(AND(E80&gt;$E$9,E80&lt;=$E$10),((E80-$E$9)*$G$10)+(($E$9-$E$8)*$G$9)+(($E$8-$E$7)*$G$8)+(($E$7-$E$6)*$G$7)+($E$6*$G$6),IF(AND(E80&gt;$E$10),((E80-$E$10)*$G$11)+(($E$10-$E$9)*$G$10)+(($E$9-$E$8)*$G$9)+(($E$8-$E$7)*$G$8)+(($E$7-$E$6)*$G$7)+($E$6*$G$6)))))))</f>
        <v>0</v>
      </c>
    </row>
    <row r="81" spans="1:31" ht="14.5">
      <c r="A81" s="75"/>
      <c r="B81" s="76"/>
      <c r="C81" s="68"/>
      <c r="D81" s="38"/>
      <c r="E81" s="38"/>
      <c r="F81" s="45"/>
      <c r="G81" s="45"/>
      <c r="H81" s="38"/>
      <c r="I81" s="38"/>
      <c r="J81" s="38"/>
      <c r="K81" s="38"/>
      <c r="L81" s="39"/>
      <c r="M81" s="39"/>
      <c r="N81" s="38"/>
      <c r="O81" s="38"/>
      <c r="P81" s="38"/>
      <c r="Q81" s="38"/>
      <c r="R81" s="38"/>
      <c r="S81" s="38"/>
      <c r="T81" s="38"/>
      <c r="U81" s="40"/>
      <c r="V81" s="38"/>
      <c r="W81" s="41"/>
      <c r="X81" s="41"/>
      <c r="Y81" s="37"/>
      <c r="Z81" s="37"/>
      <c r="AD81" s="17" t="b">
        <f>IF(AND(B81&gt;0,B81&lt;=$E$6),B81*$G$6,IF(AND(B81&gt;$E$6,B81&lt;=$E$7),((B81-$E$6)*$G$7)+($E$6*$G$6),IF(AND(B81&gt;$E$7,B81&lt;=$E$8),((B81-$E$7)*$G$8)+(($E$7-$E$6)*$G$7)+($E$6*$G$6),IF(AND(B81&gt;$E$8,B81&lt;=$E$9),((B81-$E$8)*$G$9)+(($E$8-$E$7)*$G$8)+(($E$7-$E$6)*$G$7)+($E$6*$G$6),IF(AND(B81&gt;$E$9,B81&lt;=$E$10),((B81-$E$9)*$G$10)+(($E$9-$E$8)*$G$9)+(($E$8-$E$7)*$G$8)+(($E$7-$E$6)*$G$7)+($E$6*$G$6),IF(AND(B81&gt;$E$10),((B81-$E$10)*$G$11)+(($E$10-$E$9)*$G$10)+(($E$9-$E$8)*$G$9)+(($E$8-$E$7)*$G$8)+(($E$7-$E$6)*$G$7)+($E$6*$G$6)))))))</f>
        <v>0</v>
      </c>
      <c r="AE81" s="17" t="b">
        <f>IF(AND(E81&gt;0,E81&lt;=$E$6),E81*$G$6,IF(AND(E81&gt;$E$6,E81&lt;=$E$7),((E81-$E$6)*$G$7)+($E$6*$G$6),IF(AND(E81&gt;$E$7,E81&lt;=$E$8),((E81-$E$7)*$G$8)+(($E$7-$E$6)*$G$7)+($E$6*$G$6),IF(AND(E81&gt;$E$8,E81&lt;=$E$9),((E81-$E$8)*$G$9)+(($E$8-$E$7)*$G$8)+(($E$7-$E$6)*$G$7)+($E$6*$G$6),IF(AND(E81&gt;$E$9,E81&lt;=$E$10),((E81-$E$9)*$G$10)+(($E$9-$E$8)*$G$9)+(($E$8-$E$7)*$G$8)+(($E$7-$E$6)*$G$7)+($E$6*$G$6),IF(AND(E81&gt;$E$10),((E81-$E$10)*$G$11)+(($E$10-$E$9)*$G$10)+(($E$9-$E$8)*$G$9)+(($E$8-$E$7)*$G$8)+(($E$7-$E$6)*$G$7)+($E$6*$G$6)))))))</f>
        <v>0</v>
      </c>
    </row>
    <row r="82" spans="1:31" ht="14.5">
      <c r="A82" s="75"/>
      <c r="B82" s="76"/>
      <c r="C82" s="68"/>
      <c r="D82" s="38"/>
      <c r="E82" s="38"/>
      <c r="F82" s="45"/>
      <c r="G82" s="45"/>
      <c r="H82" s="38"/>
      <c r="I82" s="38"/>
      <c r="J82" s="38"/>
      <c r="K82" s="38"/>
      <c r="L82" s="39"/>
      <c r="M82" s="39"/>
      <c r="N82" s="38"/>
      <c r="O82" s="38"/>
      <c r="P82" s="38"/>
      <c r="Q82" s="38"/>
      <c r="R82" s="38"/>
      <c r="S82" s="38"/>
      <c r="T82" s="38"/>
      <c r="U82" s="40"/>
      <c r="V82" s="38"/>
      <c r="W82" s="41"/>
      <c r="X82" s="41"/>
      <c r="Y82" s="37"/>
      <c r="Z82" s="37"/>
      <c r="AD82" s="17" t="b">
        <f>IF(AND(B82&gt;0,B82&lt;=$E$6),B82*$G$6,IF(AND(B82&gt;$E$6,B82&lt;=$E$7),((B82-$E$6)*$G$7)+($E$6*$G$6),IF(AND(B82&gt;$E$7,B82&lt;=$E$8),((B82-$E$7)*$G$8)+(($E$7-$E$6)*$G$7)+($E$6*$G$6),IF(AND(B82&gt;$E$8,B82&lt;=$E$9),((B82-$E$8)*$G$9)+(($E$8-$E$7)*$G$8)+(($E$7-$E$6)*$G$7)+($E$6*$G$6),IF(AND(B82&gt;$E$9,B82&lt;=$E$10),((B82-$E$9)*$G$10)+(($E$9-$E$8)*$G$9)+(($E$8-$E$7)*$G$8)+(($E$7-$E$6)*$G$7)+($E$6*$G$6),IF(AND(B82&gt;$E$10),((B82-$E$10)*$G$11)+(($E$10-$E$9)*$G$10)+(($E$9-$E$8)*$G$9)+(($E$8-$E$7)*$G$8)+(($E$7-$E$6)*$G$7)+($E$6*$G$6)))))))</f>
        <v>0</v>
      </c>
      <c r="AE82" s="17" t="b">
        <f>IF(AND(E82&gt;0,E82&lt;=$E$6),E82*$G$6,IF(AND(E82&gt;$E$6,E82&lt;=$E$7),((E82-$E$6)*$G$7)+($E$6*$G$6),IF(AND(E82&gt;$E$7,E82&lt;=$E$8),((E82-$E$7)*$G$8)+(($E$7-$E$6)*$G$7)+($E$6*$G$6),IF(AND(E82&gt;$E$8,E82&lt;=$E$9),((E82-$E$8)*$G$9)+(($E$8-$E$7)*$G$8)+(($E$7-$E$6)*$G$7)+($E$6*$G$6),IF(AND(E82&gt;$E$9,E82&lt;=$E$10),((E82-$E$9)*$G$10)+(($E$9-$E$8)*$G$9)+(($E$8-$E$7)*$G$8)+(($E$7-$E$6)*$G$7)+($E$6*$G$6),IF(AND(E82&gt;$E$10),((E82-$E$10)*$G$11)+(($E$10-$E$9)*$G$10)+(($E$9-$E$8)*$G$9)+(($E$8-$E$7)*$G$8)+(($E$7-$E$6)*$G$7)+($E$6*$G$6)))))))</f>
        <v>0</v>
      </c>
    </row>
    <row r="83" spans="1:31" ht="14.5">
      <c r="A83" s="75"/>
      <c r="B83" s="76"/>
      <c r="C83" s="68"/>
      <c r="D83" s="38"/>
      <c r="E83" s="38"/>
      <c r="F83" s="45"/>
      <c r="G83" s="45"/>
      <c r="H83" s="38"/>
      <c r="I83" s="38"/>
      <c r="J83" s="38"/>
      <c r="K83" s="38"/>
      <c r="L83" s="39"/>
      <c r="M83" s="39"/>
      <c r="N83" s="38"/>
      <c r="O83" s="38"/>
      <c r="P83" s="38"/>
      <c r="Q83" s="38"/>
      <c r="R83" s="38"/>
      <c r="S83" s="38"/>
      <c r="T83" s="38"/>
      <c r="U83" s="40"/>
      <c r="V83" s="38"/>
      <c r="W83" s="41"/>
      <c r="X83" s="41"/>
      <c r="Y83" s="37"/>
      <c r="Z83" s="37"/>
      <c r="AD83" s="17" t="b">
        <f>IF(AND(B83&gt;0,B83&lt;=$E$6),B83*$G$6,IF(AND(B83&gt;$E$6,B83&lt;=$E$7),((B83-$E$6)*$G$7)+($E$6*$G$6),IF(AND(B83&gt;$E$7,B83&lt;=$E$8),((B83-$E$7)*$G$8)+(($E$7-$E$6)*$G$7)+($E$6*$G$6),IF(AND(B83&gt;$E$8,B83&lt;=$E$9),((B83-$E$8)*$G$9)+(($E$8-$E$7)*$G$8)+(($E$7-$E$6)*$G$7)+($E$6*$G$6),IF(AND(B83&gt;$E$9,B83&lt;=$E$10),((B83-$E$9)*$G$10)+(($E$9-$E$8)*$G$9)+(($E$8-$E$7)*$G$8)+(($E$7-$E$6)*$G$7)+($E$6*$G$6),IF(AND(B83&gt;$E$10),((B83-$E$10)*$G$11)+(($E$10-$E$9)*$G$10)+(($E$9-$E$8)*$G$9)+(($E$8-$E$7)*$G$8)+(($E$7-$E$6)*$G$7)+($E$6*$G$6)))))))</f>
        <v>0</v>
      </c>
      <c r="AE83" s="17" t="b">
        <f>IF(AND(E83&gt;0,E83&lt;=$E$6),E83*$G$6,IF(AND(E83&gt;$E$6,E83&lt;=$E$7),((E83-$E$6)*$G$7)+($E$6*$G$6),IF(AND(E83&gt;$E$7,E83&lt;=$E$8),((E83-$E$7)*$G$8)+(($E$7-$E$6)*$G$7)+($E$6*$G$6),IF(AND(E83&gt;$E$8,E83&lt;=$E$9),((E83-$E$8)*$G$9)+(($E$8-$E$7)*$G$8)+(($E$7-$E$6)*$G$7)+($E$6*$G$6),IF(AND(E83&gt;$E$9,E83&lt;=$E$10),((E83-$E$9)*$G$10)+(($E$9-$E$8)*$G$9)+(($E$8-$E$7)*$G$8)+(($E$7-$E$6)*$G$7)+($E$6*$G$6),IF(AND(E83&gt;$E$10),((E83-$E$10)*$G$11)+(($E$10-$E$9)*$G$10)+(($E$9-$E$8)*$G$9)+(($E$8-$E$7)*$G$8)+(($E$7-$E$6)*$G$7)+($E$6*$G$6)))))))</f>
        <v>0</v>
      </c>
    </row>
    <row r="84" spans="1:31" ht="14.5">
      <c r="A84" s="75"/>
      <c r="B84" s="76"/>
      <c r="C84" s="68"/>
      <c r="D84" s="38"/>
      <c r="E84" s="38"/>
      <c r="F84" s="45"/>
      <c r="G84" s="45"/>
      <c r="H84" s="38"/>
      <c r="I84" s="38"/>
      <c r="J84" s="38"/>
      <c r="K84" s="38"/>
      <c r="L84" s="39"/>
      <c r="M84" s="39"/>
      <c r="N84" s="38"/>
      <c r="O84" s="38"/>
      <c r="P84" s="38"/>
      <c r="Q84" s="38"/>
      <c r="R84" s="38"/>
      <c r="S84" s="38"/>
      <c r="T84" s="38"/>
      <c r="U84" s="40"/>
      <c r="V84" s="38"/>
      <c r="W84" s="41"/>
      <c r="X84" s="41"/>
      <c r="Y84" s="37"/>
      <c r="Z84" s="37"/>
      <c r="AD84" s="17" t="b">
        <f>IF(AND(B84&gt;0,B84&lt;=$E$6),B84*$G$6,IF(AND(B84&gt;$E$6,B84&lt;=$E$7),((B84-$E$6)*$G$7)+($E$6*$G$6),IF(AND(B84&gt;$E$7,B84&lt;=$E$8),((B84-$E$7)*$G$8)+(($E$7-$E$6)*$G$7)+($E$6*$G$6),IF(AND(B84&gt;$E$8,B84&lt;=$E$9),((B84-$E$8)*$G$9)+(($E$8-$E$7)*$G$8)+(($E$7-$E$6)*$G$7)+($E$6*$G$6),IF(AND(B84&gt;$E$9,B84&lt;=$E$10),((B84-$E$9)*$G$10)+(($E$9-$E$8)*$G$9)+(($E$8-$E$7)*$G$8)+(($E$7-$E$6)*$G$7)+($E$6*$G$6),IF(AND(B84&gt;$E$10),((B84-$E$10)*$G$11)+(($E$10-$E$9)*$G$10)+(($E$9-$E$8)*$G$9)+(($E$8-$E$7)*$G$8)+(($E$7-$E$6)*$G$7)+($E$6*$G$6)))))))</f>
        <v>0</v>
      </c>
      <c r="AE84" s="17" t="b">
        <f>IF(AND(E84&gt;0,E84&lt;=$E$6),E84*$G$6,IF(AND(E84&gt;$E$6,E84&lt;=$E$7),((E84-$E$6)*$G$7)+($E$6*$G$6),IF(AND(E84&gt;$E$7,E84&lt;=$E$8),((E84-$E$7)*$G$8)+(($E$7-$E$6)*$G$7)+($E$6*$G$6),IF(AND(E84&gt;$E$8,E84&lt;=$E$9),((E84-$E$8)*$G$9)+(($E$8-$E$7)*$G$8)+(($E$7-$E$6)*$G$7)+($E$6*$G$6),IF(AND(E84&gt;$E$9,E84&lt;=$E$10),((E84-$E$9)*$G$10)+(($E$9-$E$8)*$G$9)+(($E$8-$E$7)*$G$8)+(($E$7-$E$6)*$G$7)+($E$6*$G$6),IF(AND(E84&gt;$E$10),((E84-$E$10)*$G$11)+(($E$10-$E$9)*$G$10)+(($E$9-$E$8)*$G$9)+(($E$8-$E$7)*$G$8)+(($E$7-$E$6)*$G$7)+($E$6*$G$6)))))))</f>
        <v>0</v>
      </c>
    </row>
    <row r="85" spans="1:31" ht="14.5">
      <c r="A85" s="75"/>
      <c r="B85" s="76"/>
      <c r="C85" s="68"/>
      <c r="D85" s="38"/>
      <c r="E85" s="38"/>
      <c r="F85" s="45"/>
      <c r="G85" s="45"/>
      <c r="H85" s="38"/>
      <c r="I85" s="38"/>
      <c r="J85" s="38"/>
      <c r="K85" s="38"/>
      <c r="L85" s="39"/>
      <c r="M85" s="39"/>
      <c r="N85" s="38"/>
      <c r="O85" s="38"/>
      <c r="P85" s="38"/>
      <c r="Q85" s="38"/>
      <c r="R85" s="38"/>
      <c r="S85" s="38"/>
      <c r="T85" s="38"/>
      <c r="U85" s="40"/>
      <c r="V85" s="38"/>
      <c r="W85" s="41"/>
      <c r="X85" s="41"/>
      <c r="Y85" s="37"/>
      <c r="Z85" s="37"/>
      <c r="AD85" s="17" t="b">
        <f>IF(AND(B85&gt;0,B85&lt;=$E$6),B85*$G$6,IF(AND(B85&gt;$E$6,B85&lt;=$E$7),((B85-$E$6)*$G$7)+($E$6*$G$6),IF(AND(B85&gt;$E$7,B85&lt;=$E$8),((B85-$E$7)*$G$8)+(($E$7-$E$6)*$G$7)+($E$6*$G$6),IF(AND(B85&gt;$E$8,B85&lt;=$E$9),((B85-$E$8)*$G$9)+(($E$8-$E$7)*$G$8)+(($E$7-$E$6)*$G$7)+($E$6*$G$6),IF(AND(B85&gt;$E$9,B85&lt;=$E$10),((B85-$E$9)*$G$10)+(($E$9-$E$8)*$G$9)+(($E$8-$E$7)*$G$8)+(($E$7-$E$6)*$G$7)+($E$6*$G$6),IF(AND(B85&gt;$E$10),((B85-$E$10)*$G$11)+(($E$10-$E$9)*$G$10)+(($E$9-$E$8)*$G$9)+(($E$8-$E$7)*$G$8)+(($E$7-$E$6)*$G$7)+($E$6*$G$6)))))))</f>
        <v>0</v>
      </c>
      <c r="AE85" s="17" t="b">
        <f>IF(AND(E85&gt;0,E85&lt;=$E$6),E85*$G$6,IF(AND(E85&gt;$E$6,E85&lt;=$E$7),((E85-$E$6)*$G$7)+($E$6*$G$6),IF(AND(E85&gt;$E$7,E85&lt;=$E$8),((E85-$E$7)*$G$8)+(($E$7-$E$6)*$G$7)+($E$6*$G$6),IF(AND(E85&gt;$E$8,E85&lt;=$E$9),((E85-$E$8)*$G$9)+(($E$8-$E$7)*$G$8)+(($E$7-$E$6)*$G$7)+($E$6*$G$6),IF(AND(E85&gt;$E$9,E85&lt;=$E$10),((E85-$E$9)*$G$10)+(($E$9-$E$8)*$G$9)+(($E$8-$E$7)*$G$8)+(($E$7-$E$6)*$G$7)+($E$6*$G$6),IF(AND(E85&gt;$E$10),((E85-$E$10)*$G$11)+(($E$10-$E$9)*$G$10)+(($E$9-$E$8)*$G$9)+(($E$8-$E$7)*$G$8)+(($E$7-$E$6)*$G$7)+($E$6*$G$6)))))))</f>
        <v>0</v>
      </c>
    </row>
    <row r="86" spans="1:31" ht="14.5">
      <c r="A86" s="75"/>
      <c r="B86" s="76"/>
      <c r="C86" s="68"/>
      <c r="D86" s="38"/>
      <c r="E86" s="38"/>
      <c r="F86" s="45"/>
      <c r="G86" s="45"/>
      <c r="H86" s="38"/>
      <c r="I86" s="38"/>
      <c r="J86" s="38"/>
      <c r="K86" s="38"/>
      <c r="L86" s="39"/>
      <c r="M86" s="39"/>
      <c r="N86" s="38"/>
      <c r="O86" s="38"/>
      <c r="P86" s="38"/>
      <c r="Q86" s="38"/>
      <c r="R86" s="38"/>
      <c r="S86" s="38"/>
      <c r="T86" s="38"/>
      <c r="U86" s="40"/>
      <c r="V86" s="38"/>
      <c r="W86" s="41"/>
      <c r="X86" s="41"/>
      <c r="Y86" s="37"/>
      <c r="Z86" s="37"/>
      <c r="AD86" s="17" t="b">
        <f>IF(AND(B86&gt;0,B86&lt;=$E$6),B86*$G$6,IF(AND(B86&gt;$E$6,B86&lt;=$E$7),((B86-$E$6)*$G$7)+($E$6*$G$6),IF(AND(B86&gt;$E$7,B86&lt;=$E$8),((B86-$E$7)*$G$8)+(($E$7-$E$6)*$G$7)+($E$6*$G$6),IF(AND(B86&gt;$E$8,B86&lt;=$E$9),((B86-$E$8)*$G$9)+(($E$8-$E$7)*$G$8)+(($E$7-$E$6)*$G$7)+($E$6*$G$6),IF(AND(B86&gt;$E$9,B86&lt;=$E$10),((B86-$E$9)*$G$10)+(($E$9-$E$8)*$G$9)+(($E$8-$E$7)*$G$8)+(($E$7-$E$6)*$G$7)+($E$6*$G$6),IF(AND(B86&gt;$E$10),((B86-$E$10)*$G$11)+(($E$10-$E$9)*$G$10)+(($E$9-$E$8)*$G$9)+(($E$8-$E$7)*$G$8)+(($E$7-$E$6)*$G$7)+($E$6*$G$6)))))))</f>
        <v>0</v>
      </c>
      <c r="AE86" s="17" t="b">
        <f>IF(AND(E86&gt;0,E86&lt;=$E$6),E86*$G$6,IF(AND(E86&gt;$E$6,E86&lt;=$E$7),((E86-$E$6)*$G$7)+($E$6*$G$6),IF(AND(E86&gt;$E$7,E86&lt;=$E$8),((E86-$E$7)*$G$8)+(($E$7-$E$6)*$G$7)+($E$6*$G$6),IF(AND(E86&gt;$E$8,E86&lt;=$E$9),((E86-$E$8)*$G$9)+(($E$8-$E$7)*$G$8)+(($E$7-$E$6)*$G$7)+($E$6*$G$6),IF(AND(E86&gt;$E$9,E86&lt;=$E$10),((E86-$E$9)*$G$10)+(($E$9-$E$8)*$G$9)+(($E$8-$E$7)*$G$8)+(($E$7-$E$6)*$G$7)+($E$6*$G$6),IF(AND(E86&gt;$E$10),((E86-$E$10)*$G$11)+(($E$10-$E$9)*$G$10)+(($E$9-$E$8)*$G$9)+(($E$8-$E$7)*$G$8)+(($E$7-$E$6)*$G$7)+($E$6*$G$6)))))))</f>
        <v>0</v>
      </c>
    </row>
    <row r="87" spans="1:31" ht="14.5">
      <c r="A87" s="75"/>
      <c r="B87" s="76"/>
      <c r="C87" s="68"/>
      <c r="D87" s="38"/>
      <c r="E87" s="38"/>
      <c r="F87" s="45"/>
      <c r="G87" s="45"/>
      <c r="H87" s="38"/>
      <c r="I87" s="38"/>
      <c r="J87" s="38"/>
      <c r="K87" s="38"/>
      <c r="L87" s="39"/>
      <c r="M87" s="39"/>
      <c r="N87" s="38"/>
      <c r="O87" s="38"/>
      <c r="P87" s="38"/>
      <c r="Q87" s="38"/>
      <c r="R87" s="38"/>
      <c r="S87" s="38"/>
      <c r="T87" s="38"/>
      <c r="U87" s="40"/>
      <c r="V87" s="38"/>
      <c r="W87" s="41"/>
      <c r="X87" s="41"/>
      <c r="Y87" s="37"/>
      <c r="Z87" s="37"/>
      <c r="AD87" s="17" t="b">
        <f>IF(AND(B87&gt;0,B87&lt;=$E$6),B87*$G$6,IF(AND(B87&gt;$E$6,B87&lt;=$E$7),((B87-$E$6)*$G$7)+($E$6*$G$6),IF(AND(B87&gt;$E$7,B87&lt;=$E$8),((B87-$E$7)*$G$8)+(($E$7-$E$6)*$G$7)+($E$6*$G$6),IF(AND(B87&gt;$E$8,B87&lt;=$E$9),((B87-$E$8)*$G$9)+(($E$8-$E$7)*$G$8)+(($E$7-$E$6)*$G$7)+($E$6*$G$6),IF(AND(B87&gt;$E$9,B87&lt;=$E$10),((B87-$E$9)*$G$10)+(($E$9-$E$8)*$G$9)+(($E$8-$E$7)*$G$8)+(($E$7-$E$6)*$G$7)+($E$6*$G$6),IF(AND(B87&gt;$E$10),((B87-$E$10)*$G$11)+(($E$10-$E$9)*$G$10)+(($E$9-$E$8)*$G$9)+(($E$8-$E$7)*$G$8)+(($E$7-$E$6)*$G$7)+($E$6*$G$6)))))))</f>
        <v>0</v>
      </c>
      <c r="AE87" s="17" t="b">
        <f>IF(AND(E87&gt;0,E87&lt;=$E$6),E87*$G$6,IF(AND(E87&gt;$E$6,E87&lt;=$E$7),((E87-$E$6)*$G$7)+($E$6*$G$6),IF(AND(E87&gt;$E$7,E87&lt;=$E$8),((E87-$E$7)*$G$8)+(($E$7-$E$6)*$G$7)+($E$6*$G$6),IF(AND(E87&gt;$E$8,E87&lt;=$E$9),((E87-$E$8)*$G$9)+(($E$8-$E$7)*$G$8)+(($E$7-$E$6)*$G$7)+($E$6*$G$6),IF(AND(E87&gt;$E$9,E87&lt;=$E$10),((E87-$E$9)*$G$10)+(($E$9-$E$8)*$G$9)+(($E$8-$E$7)*$G$8)+(($E$7-$E$6)*$G$7)+($E$6*$G$6),IF(AND(E87&gt;$E$10),((E87-$E$10)*$G$11)+(($E$10-$E$9)*$G$10)+(($E$9-$E$8)*$G$9)+(($E$8-$E$7)*$G$8)+(($E$7-$E$6)*$G$7)+($E$6*$G$6)))))))</f>
        <v>0</v>
      </c>
    </row>
    <row r="88" spans="1:31" ht="14.5">
      <c r="A88" s="75"/>
      <c r="B88" s="76"/>
      <c r="C88" s="68"/>
      <c r="D88" s="38"/>
      <c r="E88" s="38"/>
      <c r="F88" s="45"/>
      <c r="G88" s="45"/>
      <c r="H88" s="38"/>
      <c r="I88" s="38"/>
      <c r="J88" s="38"/>
      <c r="K88" s="38"/>
      <c r="L88" s="39"/>
      <c r="M88" s="39"/>
      <c r="N88" s="38"/>
      <c r="O88" s="38"/>
      <c r="P88" s="38"/>
      <c r="Q88" s="38"/>
      <c r="R88" s="38"/>
      <c r="S88" s="38"/>
      <c r="T88" s="38"/>
      <c r="U88" s="40"/>
      <c r="V88" s="38"/>
      <c r="W88" s="41"/>
      <c r="X88" s="41"/>
      <c r="Y88" s="37"/>
      <c r="Z88" s="37"/>
      <c r="AD88" s="17" t="b">
        <f>IF(AND(B88&gt;0,B88&lt;=$E$6),B88*$G$6,IF(AND(B88&gt;$E$6,B88&lt;=$E$7),((B88-$E$6)*$G$7)+($E$6*$G$6),IF(AND(B88&gt;$E$7,B88&lt;=$E$8),((B88-$E$7)*$G$8)+(($E$7-$E$6)*$G$7)+($E$6*$G$6),IF(AND(B88&gt;$E$8,B88&lt;=$E$9),((B88-$E$8)*$G$9)+(($E$8-$E$7)*$G$8)+(($E$7-$E$6)*$G$7)+($E$6*$G$6),IF(AND(B88&gt;$E$9,B88&lt;=$E$10),((B88-$E$9)*$G$10)+(($E$9-$E$8)*$G$9)+(($E$8-$E$7)*$G$8)+(($E$7-$E$6)*$G$7)+($E$6*$G$6),IF(AND(B88&gt;$E$10),((B88-$E$10)*$G$11)+(($E$10-$E$9)*$G$10)+(($E$9-$E$8)*$G$9)+(($E$8-$E$7)*$G$8)+(($E$7-$E$6)*$G$7)+($E$6*$G$6)))))))</f>
        <v>0</v>
      </c>
      <c r="AE88" s="17" t="b">
        <f>IF(AND(E88&gt;0,E88&lt;=$E$6),E88*$G$6,IF(AND(E88&gt;$E$6,E88&lt;=$E$7),((E88-$E$6)*$G$7)+($E$6*$G$6),IF(AND(E88&gt;$E$7,E88&lt;=$E$8),((E88-$E$7)*$G$8)+(($E$7-$E$6)*$G$7)+($E$6*$G$6),IF(AND(E88&gt;$E$8,E88&lt;=$E$9),((E88-$E$8)*$G$9)+(($E$8-$E$7)*$G$8)+(($E$7-$E$6)*$G$7)+($E$6*$G$6),IF(AND(E88&gt;$E$9,E88&lt;=$E$10),((E88-$E$9)*$G$10)+(($E$9-$E$8)*$G$9)+(($E$8-$E$7)*$G$8)+(($E$7-$E$6)*$G$7)+($E$6*$G$6),IF(AND(E88&gt;$E$10),((E88-$E$10)*$G$11)+(($E$10-$E$9)*$G$10)+(($E$9-$E$8)*$G$9)+(($E$8-$E$7)*$G$8)+(($E$7-$E$6)*$G$7)+($E$6*$G$6)))))))</f>
        <v>0</v>
      </c>
    </row>
    <row r="89" spans="1:31" ht="14.5">
      <c r="A89" s="75"/>
      <c r="B89" s="76"/>
      <c r="C89" s="68"/>
      <c r="D89" s="38"/>
      <c r="E89" s="38"/>
      <c r="F89" s="45"/>
      <c r="G89" s="45"/>
      <c r="H89" s="38"/>
      <c r="I89" s="38"/>
      <c r="J89" s="38"/>
      <c r="K89" s="38"/>
      <c r="L89" s="39"/>
      <c r="M89" s="39"/>
      <c r="N89" s="38"/>
      <c r="O89" s="38"/>
      <c r="P89" s="38"/>
      <c r="Q89" s="38"/>
      <c r="R89" s="38"/>
      <c r="S89" s="38"/>
      <c r="T89" s="38"/>
      <c r="U89" s="40"/>
      <c r="V89" s="38"/>
      <c r="W89" s="41"/>
      <c r="X89" s="41"/>
      <c r="Y89" s="37"/>
      <c r="Z89" s="37"/>
      <c r="AD89" s="17" t="b">
        <f>IF(AND(B89&gt;0,B89&lt;=$E$6),B89*$G$6,IF(AND(B89&gt;$E$6,B89&lt;=$E$7),((B89-$E$6)*$G$7)+($E$6*$G$6),IF(AND(B89&gt;$E$7,B89&lt;=$E$8),((B89-$E$7)*$G$8)+(($E$7-$E$6)*$G$7)+($E$6*$G$6),IF(AND(B89&gt;$E$8,B89&lt;=$E$9),((B89-$E$8)*$G$9)+(($E$8-$E$7)*$G$8)+(($E$7-$E$6)*$G$7)+($E$6*$G$6),IF(AND(B89&gt;$E$9,B89&lt;=$E$10),((B89-$E$9)*$G$10)+(($E$9-$E$8)*$G$9)+(($E$8-$E$7)*$G$8)+(($E$7-$E$6)*$G$7)+($E$6*$G$6),IF(AND(B89&gt;$E$10),((B89-$E$10)*$G$11)+(($E$10-$E$9)*$G$10)+(($E$9-$E$8)*$G$9)+(($E$8-$E$7)*$G$8)+(($E$7-$E$6)*$G$7)+($E$6*$G$6)))))))</f>
        <v>0</v>
      </c>
      <c r="AE89" s="17" t="b">
        <f>IF(AND(E89&gt;0,E89&lt;=$E$6),E89*$G$6,IF(AND(E89&gt;$E$6,E89&lt;=$E$7),((E89-$E$6)*$G$7)+($E$6*$G$6),IF(AND(E89&gt;$E$7,E89&lt;=$E$8),((E89-$E$7)*$G$8)+(($E$7-$E$6)*$G$7)+($E$6*$G$6),IF(AND(E89&gt;$E$8,E89&lt;=$E$9),((E89-$E$8)*$G$9)+(($E$8-$E$7)*$G$8)+(($E$7-$E$6)*$G$7)+($E$6*$G$6),IF(AND(E89&gt;$E$9,E89&lt;=$E$10),((E89-$E$9)*$G$10)+(($E$9-$E$8)*$G$9)+(($E$8-$E$7)*$G$8)+(($E$7-$E$6)*$G$7)+($E$6*$G$6),IF(AND(E89&gt;$E$10),((E89-$E$10)*$G$11)+(($E$10-$E$9)*$G$10)+(($E$9-$E$8)*$G$9)+(($E$8-$E$7)*$G$8)+(($E$7-$E$6)*$G$7)+($E$6*$G$6)))))))</f>
        <v>0</v>
      </c>
    </row>
    <row r="90" spans="1:31" ht="14.5">
      <c r="A90" s="75"/>
      <c r="B90" s="76"/>
      <c r="C90" s="68"/>
      <c r="D90" s="38"/>
      <c r="E90" s="38"/>
      <c r="F90" s="45"/>
      <c r="G90" s="45"/>
      <c r="H90" s="38"/>
      <c r="I90" s="38"/>
      <c r="J90" s="38"/>
      <c r="K90" s="38"/>
      <c r="L90" s="39"/>
      <c r="M90" s="39"/>
      <c r="N90" s="38"/>
      <c r="O90" s="38"/>
      <c r="P90" s="38"/>
      <c r="Q90" s="38"/>
      <c r="R90" s="38"/>
      <c r="S90" s="38"/>
      <c r="T90" s="38"/>
      <c r="U90" s="40"/>
      <c r="V90" s="38"/>
      <c r="W90" s="41"/>
      <c r="X90" s="41"/>
      <c r="Y90" s="37"/>
      <c r="Z90" s="37"/>
      <c r="AD90" s="17" t="b">
        <f>IF(AND(B90&gt;0,B90&lt;=$E$6),B90*$G$6,IF(AND(B90&gt;$E$6,B90&lt;=$E$7),((B90-$E$6)*$G$7)+($E$6*$G$6),IF(AND(B90&gt;$E$7,B90&lt;=$E$8),((B90-$E$7)*$G$8)+(($E$7-$E$6)*$G$7)+($E$6*$G$6),IF(AND(B90&gt;$E$8,B90&lt;=$E$9),((B90-$E$8)*$G$9)+(($E$8-$E$7)*$G$8)+(($E$7-$E$6)*$G$7)+($E$6*$G$6),IF(AND(B90&gt;$E$9,B90&lt;=$E$10),((B90-$E$9)*$G$10)+(($E$9-$E$8)*$G$9)+(($E$8-$E$7)*$G$8)+(($E$7-$E$6)*$G$7)+($E$6*$G$6),IF(AND(B90&gt;$E$10),((B90-$E$10)*$G$11)+(($E$10-$E$9)*$G$10)+(($E$9-$E$8)*$G$9)+(($E$8-$E$7)*$G$8)+(($E$7-$E$6)*$G$7)+($E$6*$G$6)))))))</f>
        <v>0</v>
      </c>
      <c r="AE90" s="17" t="b">
        <f>IF(AND(E90&gt;0,E90&lt;=$E$6),E90*$G$6,IF(AND(E90&gt;$E$6,E90&lt;=$E$7),((E90-$E$6)*$G$7)+($E$6*$G$6),IF(AND(E90&gt;$E$7,E90&lt;=$E$8),((E90-$E$7)*$G$8)+(($E$7-$E$6)*$G$7)+($E$6*$G$6),IF(AND(E90&gt;$E$8,E90&lt;=$E$9),((E90-$E$8)*$G$9)+(($E$8-$E$7)*$G$8)+(($E$7-$E$6)*$G$7)+($E$6*$G$6),IF(AND(E90&gt;$E$9,E90&lt;=$E$10),((E90-$E$9)*$G$10)+(($E$9-$E$8)*$G$9)+(($E$8-$E$7)*$G$8)+(($E$7-$E$6)*$G$7)+($E$6*$G$6),IF(AND(E90&gt;$E$10),((E90-$E$10)*$G$11)+(($E$10-$E$9)*$G$10)+(($E$9-$E$8)*$G$9)+(($E$8-$E$7)*$G$8)+(($E$7-$E$6)*$G$7)+($E$6*$G$6)))))))</f>
        <v>0</v>
      </c>
    </row>
    <row r="91" spans="1:31" ht="14.5">
      <c r="A91" s="75"/>
      <c r="B91" s="76"/>
      <c r="C91" s="68"/>
      <c r="D91" s="38"/>
      <c r="E91" s="38"/>
      <c r="F91" s="45"/>
      <c r="G91" s="45"/>
      <c r="H91" s="38"/>
      <c r="I91" s="38"/>
      <c r="J91" s="38"/>
      <c r="K91" s="38"/>
      <c r="L91" s="39"/>
      <c r="M91" s="39"/>
      <c r="N91" s="38"/>
      <c r="O91" s="38"/>
      <c r="P91" s="38"/>
      <c r="Q91" s="38"/>
      <c r="R91" s="38"/>
      <c r="S91" s="38"/>
      <c r="T91" s="38"/>
      <c r="U91" s="40"/>
      <c r="V91" s="38"/>
      <c r="W91" s="41"/>
      <c r="X91" s="41"/>
      <c r="Y91" s="37"/>
      <c r="Z91" s="37"/>
      <c r="AD91" s="17" t="b">
        <f>IF(AND(B91&gt;0,B91&lt;=$E$6),B91*$G$6,IF(AND(B91&gt;$E$6,B91&lt;=$E$7),((B91-$E$6)*$G$7)+($E$6*$G$6),IF(AND(B91&gt;$E$7,B91&lt;=$E$8),((B91-$E$7)*$G$8)+(($E$7-$E$6)*$G$7)+($E$6*$G$6),IF(AND(B91&gt;$E$8,B91&lt;=$E$9),((B91-$E$8)*$G$9)+(($E$8-$E$7)*$G$8)+(($E$7-$E$6)*$G$7)+($E$6*$G$6),IF(AND(B91&gt;$E$9,B91&lt;=$E$10),((B91-$E$9)*$G$10)+(($E$9-$E$8)*$G$9)+(($E$8-$E$7)*$G$8)+(($E$7-$E$6)*$G$7)+($E$6*$G$6),IF(AND(B91&gt;$E$10),((B91-$E$10)*$G$11)+(($E$10-$E$9)*$G$10)+(($E$9-$E$8)*$G$9)+(($E$8-$E$7)*$G$8)+(($E$7-$E$6)*$G$7)+($E$6*$G$6)))))))</f>
        <v>0</v>
      </c>
      <c r="AE91" s="17" t="b">
        <f>IF(AND(E91&gt;0,E91&lt;=$E$6),E91*$G$6,IF(AND(E91&gt;$E$6,E91&lt;=$E$7),((E91-$E$6)*$G$7)+($E$6*$G$6),IF(AND(E91&gt;$E$7,E91&lt;=$E$8),((E91-$E$7)*$G$8)+(($E$7-$E$6)*$G$7)+($E$6*$G$6),IF(AND(E91&gt;$E$8,E91&lt;=$E$9),((E91-$E$8)*$G$9)+(($E$8-$E$7)*$G$8)+(($E$7-$E$6)*$G$7)+($E$6*$G$6),IF(AND(E91&gt;$E$9,E91&lt;=$E$10),((E91-$E$9)*$G$10)+(($E$9-$E$8)*$G$9)+(($E$8-$E$7)*$G$8)+(($E$7-$E$6)*$G$7)+($E$6*$G$6),IF(AND(E91&gt;$E$10),((E91-$E$10)*$G$11)+(($E$10-$E$9)*$G$10)+(($E$9-$E$8)*$G$9)+(($E$8-$E$7)*$G$8)+(($E$7-$E$6)*$G$7)+($E$6*$G$6)))))))</f>
        <v>0</v>
      </c>
    </row>
    <row r="92" spans="1:31" ht="14.5">
      <c r="A92" s="75"/>
      <c r="B92" s="76"/>
      <c r="C92" s="68"/>
      <c r="D92" s="38"/>
      <c r="E92" s="38"/>
      <c r="F92" s="45"/>
      <c r="G92" s="45"/>
      <c r="H92" s="38"/>
      <c r="I92" s="38"/>
      <c r="J92" s="38"/>
      <c r="K92" s="38"/>
      <c r="L92" s="39"/>
      <c r="M92" s="39"/>
      <c r="N92" s="38"/>
      <c r="O92" s="38"/>
      <c r="P92" s="38"/>
      <c r="Q92" s="38"/>
      <c r="R92" s="38"/>
      <c r="S92" s="38"/>
      <c r="T92" s="38"/>
      <c r="U92" s="40"/>
      <c r="V92" s="38"/>
      <c r="W92" s="41"/>
      <c r="X92" s="41"/>
      <c r="Y92" s="37"/>
      <c r="Z92" s="37"/>
      <c r="AD92" s="17" t="b">
        <f>IF(AND(B92&gt;0,B92&lt;=$E$6),B92*$G$6,IF(AND(B92&gt;$E$6,B92&lt;=$E$7),((B92-$E$6)*$G$7)+($E$6*$G$6),IF(AND(B92&gt;$E$7,B92&lt;=$E$8),((B92-$E$7)*$G$8)+(($E$7-$E$6)*$G$7)+($E$6*$G$6),IF(AND(B92&gt;$E$8,B92&lt;=$E$9),((B92-$E$8)*$G$9)+(($E$8-$E$7)*$G$8)+(($E$7-$E$6)*$G$7)+($E$6*$G$6),IF(AND(B92&gt;$E$9,B92&lt;=$E$10),((B92-$E$9)*$G$10)+(($E$9-$E$8)*$G$9)+(($E$8-$E$7)*$G$8)+(($E$7-$E$6)*$G$7)+($E$6*$G$6),IF(AND(B92&gt;$E$10),((B92-$E$10)*$G$11)+(($E$10-$E$9)*$G$10)+(($E$9-$E$8)*$G$9)+(($E$8-$E$7)*$G$8)+(($E$7-$E$6)*$G$7)+($E$6*$G$6)))))))</f>
        <v>0</v>
      </c>
      <c r="AE92" s="17" t="b">
        <f>IF(AND(E92&gt;0,E92&lt;=$E$6),E92*$G$6,IF(AND(E92&gt;$E$6,E92&lt;=$E$7),((E92-$E$6)*$G$7)+($E$6*$G$6),IF(AND(E92&gt;$E$7,E92&lt;=$E$8),((E92-$E$7)*$G$8)+(($E$7-$E$6)*$G$7)+($E$6*$G$6),IF(AND(E92&gt;$E$8,E92&lt;=$E$9),((E92-$E$8)*$G$9)+(($E$8-$E$7)*$G$8)+(($E$7-$E$6)*$G$7)+($E$6*$G$6),IF(AND(E92&gt;$E$9,E92&lt;=$E$10),((E92-$E$9)*$G$10)+(($E$9-$E$8)*$G$9)+(($E$8-$E$7)*$G$8)+(($E$7-$E$6)*$G$7)+($E$6*$G$6),IF(AND(E92&gt;$E$10),((E92-$E$10)*$G$11)+(($E$10-$E$9)*$G$10)+(($E$9-$E$8)*$G$9)+(($E$8-$E$7)*$G$8)+(($E$7-$E$6)*$G$7)+($E$6*$G$6)))))))</f>
        <v>0</v>
      </c>
    </row>
    <row r="93" spans="1:31" ht="14.5">
      <c r="A93" s="75"/>
      <c r="B93" s="76"/>
      <c r="C93" s="68"/>
      <c r="D93" s="38"/>
      <c r="E93" s="38"/>
      <c r="F93" s="45"/>
      <c r="G93" s="45"/>
      <c r="H93" s="38"/>
      <c r="I93" s="38"/>
      <c r="J93" s="38"/>
      <c r="K93" s="38"/>
      <c r="L93" s="39"/>
      <c r="M93" s="39"/>
      <c r="N93" s="38"/>
      <c r="O93" s="38"/>
      <c r="P93" s="38"/>
      <c r="Q93" s="38"/>
      <c r="R93" s="38"/>
      <c r="S93" s="38"/>
      <c r="T93" s="38"/>
      <c r="U93" s="40"/>
      <c r="V93" s="38"/>
      <c r="W93" s="41"/>
      <c r="X93" s="41"/>
      <c r="Y93" s="37"/>
      <c r="Z93" s="37"/>
      <c r="AD93" s="17" t="b">
        <f>IF(AND(B93&gt;0,B93&lt;=$E$6),B93*$G$6,IF(AND(B93&gt;$E$6,B93&lt;=$E$7),((B93-$E$6)*$G$7)+($E$6*$G$6),IF(AND(B93&gt;$E$7,B93&lt;=$E$8),((B93-$E$7)*$G$8)+(($E$7-$E$6)*$G$7)+($E$6*$G$6),IF(AND(B93&gt;$E$8,B93&lt;=$E$9),((B93-$E$8)*$G$9)+(($E$8-$E$7)*$G$8)+(($E$7-$E$6)*$G$7)+($E$6*$G$6),IF(AND(B93&gt;$E$9,B93&lt;=$E$10),((B93-$E$9)*$G$10)+(($E$9-$E$8)*$G$9)+(($E$8-$E$7)*$G$8)+(($E$7-$E$6)*$G$7)+($E$6*$G$6),IF(AND(B93&gt;$E$10),((B93-$E$10)*$G$11)+(($E$10-$E$9)*$G$10)+(($E$9-$E$8)*$G$9)+(($E$8-$E$7)*$G$8)+(($E$7-$E$6)*$G$7)+($E$6*$G$6)))))))</f>
        <v>0</v>
      </c>
      <c r="AE93" s="17" t="b">
        <f>IF(AND(E93&gt;0,E93&lt;=$E$6),E93*$G$6,IF(AND(E93&gt;$E$6,E93&lt;=$E$7),((E93-$E$6)*$G$7)+($E$6*$G$6),IF(AND(E93&gt;$E$7,E93&lt;=$E$8),((E93-$E$7)*$G$8)+(($E$7-$E$6)*$G$7)+($E$6*$G$6),IF(AND(E93&gt;$E$8,E93&lt;=$E$9),((E93-$E$8)*$G$9)+(($E$8-$E$7)*$G$8)+(($E$7-$E$6)*$G$7)+($E$6*$G$6),IF(AND(E93&gt;$E$9,E93&lt;=$E$10),((E93-$E$9)*$G$10)+(($E$9-$E$8)*$G$9)+(($E$8-$E$7)*$G$8)+(($E$7-$E$6)*$G$7)+($E$6*$G$6),IF(AND(E93&gt;$E$10),((E93-$E$10)*$G$11)+(($E$10-$E$9)*$G$10)+(($E$9-$E$8)*$G$9)+(($E$8-$E$7)*$G$8)+(($E$7-$E$6)*$G$7)+($E$6*$G$6)))))))</f>
        <v>0</v>
      </c>
    </row>
    <row r="94" spans="1:31" ht="14.5">
      <c r="A94" s="75"/>
      <c r="B94" s="76"/>
      <c r="C94" s="68"/>
      <c r="D94" s="38"/>
      <c r="E94" s="38"/>
      <c r="F94" s="45"/>
      <c r="G94" s="45"/>
      <c r="H94" s="38"/>
      <c r="I94" s="38"/>
      <c r="J94" s="38"/>
      <c r="K94" s="38"/>
      <c r="L94" s="39"/>
      <c r="M94" s="39"/>
      <c r="N94" s="38"/>
      <c r="O94" s="38"/>
      <c r="P94" s="38"/>
      <c r="Q94" s="38"/>
      <c r="R94" s="38"/>
      <c r="S94" s="38"/>
      <c r="T94" s="38"/>
      <c r="U94" s="40"/>
      <c r="V94" s="38"/>
      <c r="W94" s="41"/>
      <c r="X94" s="41"/>
      <c r="Y94" s="37"/>
      <c r="Z94" s="37"/>
      <c r="AD94" s="17" t="b">
        <f>IF(AND(B94&gt;0,B94&lt;=$E$6),B94*$G$6,IF(AND(B94&gt;$E$6,B94&lt;=$E$7),((B94-$E$6)*$G$7)+($E$6*$G$6),IF(AND(B94&gt;$E$7,B94&lt;=$E$8),((B94-$E$7)*$G$8)+(($E$7-$E$6)*$G$7)+($E$6*$G$6),IF(AND(B94&gt;$E$8,B94&lt;=$E$9),((B94-$E$8)*$G$9)+(($E$8-$E$7)*$G$8)+(($E$7-$E$6)*$G$7)+($E$6*$G$6),IF(AND(B94&gt;$E$9,B94&lt;=$E$10),((B94-$E$9)*$G$10)+(($E$9-$E$8)*$G$9)+(($E$8-$E$7)*$G$8)+(($E$7-$E$6)*$G$7)+($E$6*$G$6),IF(AND(B94&gt;$E$10),((B94-$E$10)*$G$11)+(($E$10-$E$9)*$G$10)+(($E$9-$E$8)*$G$9)+(($E$8-$E$7)*$G$8)+(($E$7-$E$6)*$G$7)+($E$6*$G$6)))))))</f>
        <v>0</v>
      </c>
      <c r="AE94" s="17" t="b">
        <f>IF(AND(E94&gt;0,E94&lt;=$E$6),E94*$G$6,IF(AND(E94&gt;$E$6,E94&lt;=$E$7),((E94-$E$6)*$G$7)+($E$6*$G$6),IF(AND(E94&gt;$E$7,E94&lt;=$E$8),((E94-$E$7)*$G$8)+(($E$7-$E$6)*$G$7)+($E$6*$G$6),IF(AND(E94&gt;$E$8,E94&lt;=$E$9),((E94-$E$8)*$G$9)+(($E$8-$E$7)*$G$8)+(($E$7-$E$6)*$G$7)+($E$6*$G$6),IF(AND(E94&gt;$E$9,E94&lt;=$E$10),((E94-$E$9)*$G$10)+(($E$9-$E$8)*$G$9)+(($E$8-$E$7)*$G$8)+(($E$7-$E$6)*$G$7)+($E$6*$G$6),IF(AND(E94&gt;$E$10),((E94-$E$10)*$G$11)+(($E$10-$E$9)*$G$10)+(($E$9-$E$8)*$G$9)+(($E$8-$E$7)*$G$8)+(($E$7-$E$6)*$G$7)+($E$6*$G$6)))))))</f>
        <v>0</v>
      </c>
    </row>
    <row r="95" spans="1:31" ht="14.5">
      <c r="A95" s="75"/>
      <c r="B95" s="76"/>
      <c r="C95" s="68"/>
      <c r="D95" s="38"/>
      <c r="E95" s="38"/>
      <c r="F95" s="45"/>
      <c r="G95" s="45"/>
      <c r="H95" s="38"/>
      <c r="I95" s="38"/>
      <c r="J95" s="38"/>
      <c r="K95" s="38"/>
      <c r="L95" s="39"/>
      <c r="M95" s="39"/>
      <c r="N95" s="38"/>
      <c r="O95" s="38"/>
      <c r="P95" s="38"/>
      <c r="Q95" s="38"/>
      <c r="R95" s="38"/>
      <c r="S95" s="38"/>
      <c r="T95" s="38"/>
      <c r="U95" s="40"/>
      <c r="V95" s="38"/>
      <c r="W95" s="41"/>
      <c r="X95" s="41"/>
      <c r="Y95" s="37"/>
      <c r="Z95" s="37"/>
      <c r="AD95" s="17" t="b">
        <f>IF(AND(B95&gt;0,B95&lt;=$E$6),B95*$G$6,IF(AND(B95&gt;$E$6,B95&lt;=$E$7),((B95-$E$6)*$G$7)+($E$6*$G$6),IF(AND(B95&gt;$E$7,B95&lt;=$E$8),((B95-$E$7)*$G$8)+(($E$7-$E$6)*$G$7)+($E$6*$G$6),IF(AND(B95&gt;$E$8,B95&lt;=$E$9),((B95-$E$8)*$G$9)+(($E$8-$E$7)*$G$8)+(($E$7-$E$6)*$G$7)+($E$6*$G$6),IF(AND(B95&gt;$E$9,B95&lt;=$E$10),((B95-$E$9)*$G$10)+(($E$9-$E$8)*$G$9)+(($E$8-$E$7)*$G$8)+(($E$7-$E$6)*$G$7)+($E$6*$G$6),IF(AND(B95&gt;$E$10),((B95-$E$10)*$G$11)+(($E$10-$E$9)*$G$10)+(($E$9-$E$8)*$G$9)+(($E$8-$E$7)*$G$8)+(($E$7-$E$6)*$G$7)+($E$6*$G$6)))))))</f>
        <v>0</v>
      </c>
      <c r="AE95" s="17" t="b">
        <f>IF(AND(E95&gt;0,E95&lt;=$E$6),E95*$G$6,IF(AND(E95&gt;$E$6,E95&lt;=$E$7),((E95-$E$6)*$G$7)+($E$6*$G$6),IF(AND(E95&gt;$E$7,E95&lt;=$E$8),((E95-$E$7)*$G$8)+(($E$7-$E$6)*$G$7)+($E$6*$G$6),IF(AND(E95&gt;$E$8,E95&lt;=$E$9),((E95-$E$8)*$G$9)+(($E$8-$E$7)*$G$8)+(($E$7-$E$6)*$G$7)+($E$6*$G$6),IF(AND(E95&gt;$E$9,E95&lt;=$E$10),((E95-$E$9)*$G$10)+(($E$9-$E$8)*$G$9)+(($E$8-$E$7)*$G$8)+(($E$7-$E$6)*$G$7)+($E$6*$G$6),IF(AND(E95&gt;$E$10),((E95-$E$10)*$G$11)+(($E$10-$E$9)*$G$10)+(($E$9-$E$8)*$G$9)+(($E$8-$E$7)*$G$8)+(($E$7-$E$6)*$G$7)+($E$6*$G$6)))))))</f>
        <v>0</v>
      </c>
    </row>
    <row r="96" spans="1:31" ht="14.5">
      <c r="A96" s="75"/>
      <c r="B96" s="76"/>
      <c r="C96" s="68"/>
      <c r="D96" s="38"/>
      <c r="E96" s="38"/>
      <c r="F96" s="45"/>
      <c r="G96" s="45"/>
      <c r="H96" s="38"/>
      <c r="I96" s="38"/>
      <c r="J96" s="38"/>
      <c r="K96" s="38"/>
      <c r="L96" s="39"/>
      <c r="M96" s="39"/>
      <c r="N96" s="38"/>
      <c r="O96" s="38"/>
      <c r="P96" s="38"/>
      <c r="Q96" s="38"/>
      <c r="R96" s="38"/>
      <c r="S96" s="38"/>
      <c r="T96" s="38"/>
      <c r="U96" s="40"/>
      <c r="V96" s="38"/>
      <c r="W96" s="41"/>
      <c r="X96" s="41"/>
      <c r="Y96" s="37"/>
      <c r="Z96" s="37"/>
      <c r="AD96" s="17" t="b">
        <f>IF(AND(B96&gt;0,B96&lt;=$E$6),B96*$G$6,IF(AND(B96&gt;$E$6,B96&lt;=$E$7),((B96-$E$6)*$G$7)+($E$6*$G$6),IF(AND(B96&gt;$E$7,B96&lt;=$E$8),((B96-$E$7)*$G$8)+(($E$7-$E$6)*$G$7)+($E$6*$G$6),IF(AND(B96&gt;$E$8,B96&lt;=$E$9),((B96-$E$8)*$G$9)+(($E$8-$E$7)*$G$8)+(($E$7-$E$6)*$G$7)+($E$6*$G$6),IF(AND(B96&gt;$E$9,B96&lt;=$E$10),((B96-$E$9)*$G$10)+(($E$9-$E$8)*$G$9)+(($E$8-$E$7)*$G$8)+(($E$7-$E$6)*$G$7)+($E$6*$G$6),IF(AND(B96&gt;$E$10),((B96-$E$10)*$G$11)+(($E$10-$E$9)*$G$10)+(($E$9-$E$8)*$G$9)+(($E$8-$E$7)*$G$8)+(($E$7-$E$6)*$G$7)+($E$6*$G$6)))))))</f>
        <v>0</v>
      </c>
      <c r="AE96" s="17" t="b">
        <f>IF(AND(E96&gt;0,E96&lt;=$E$6),E96*$G$6,IF(AND(E96&gt;$E$6,E96&lt;=$E$7),((E96-$E$6)*$G$7)+($E$6*$G$6),IF(AND(E96&gt;$E$7,E96&lt;=$E$8),((E96-$E$7)*$G$8)+(($E$7-$E$6)*$G$7)+($E$6*$G$6),IF(AND(E96&gt;$E$8,E96&lt;=$E$9),((E96-$E$8)*$G$9)+(($E$8-$E$7)*$G$8)+(($E$7-$E$6)*$G$7)+($E$6*$G$6),IF(AND(E96&gt;$E$9,E96&lt;=$E$10),((E96-$E$9)*$G$10)+(($E$9-$E$8)*$G$9)+(($E$8-$E$7)*$G$8)+(($E$7-$E$6)*$G$7)+($E$6*$G$6),IF(AND(E96&gt;$E$10),((E96-$E$10)*$G$11)+(($E$10-$E$9)*$G$10)+(($E$9-$E$8)*$G$9)+(($E$8-$E$7)*$G$8)+(($E$7-$E$6)*$G$7)+($E$6*$G$6)))))))</f>
        <v>0</v>
      </c>
    </row>
    <row r="97" spans="1:31" ht="14.5">
      <c r="A97" s="75"/>
      <c r="B97" s="76"/>
      <c r="C97" s="68"/>
      <c r="D97" s="38"/>
      <c r="E97" s="38"/>
      <c r="F97" s="45"/>
      <c r="G97" s="45"/>
      <c r="H97" s="38"/>
      <c r="I97" s="38"/>
      <c r="J97" s="38"/>
      <c r="K97" s="38"/>
      <c r="L97" s="39"/>
      <c r="M97" s="39"/>
      <c r="N97" s="38"/>
      <c r="O97" s="38"/>
      <c r="P97" s="38"/>
      <c r="Q97" s="38"/>
      <c r="R97" s="38"/>
      <c r="S97" s="38"/>
      <c r="T97" s="38"/>
      <c r="U97" s="40"/>
      <c r="V97" s="38"/>
      <c r="W97" s="41"/>
      <c r="X97" s="41"/>
      <c r="Y97" s="37"/>
      <c r="Z97" s="37"/>
      <c r="AD97" s="17" t="b">
        <f>IF(AND(B97&gt;0,B97&lt;=$E$6),B97*$G$6,IF(AND(B97&gt;$E$6,B97&lt;=$E$7),((B97-$E$6)*$G$7)+($E$6*$G$6),IF(AND(B97&gt;$E$7,B97&lt;=$E$8),((B97-$E$7)*$G$8)+(($E$7-$E$6)*$G$7)+($E$6*$G$6),IF(AND(B97&gt;$E$8,B97&lt;=$E$9),((B97-$E$8)*$G$9)+(($E$8-$E$7)*$G$8)+(($E$7-$E$6)*$G$7)+($E$6*$G$6),IF(AND(B97&gt;$E$9,B97&lt;=$E$10),((B97-$E$9)*$G$10)+(($E$9-$E$8)*$G$9)+(($E$8-$E$7)*$G$8)+(($E$7-$E$6)*$G$7)+($E$6*$G$6),IF(AND(B97&gt;$E$10),((B97-$E$10)*$G$11)+(($E$10-$E$9)*$G$10)+(($E$9-$E$8)*$G$9)+(($E$8-$E$7)*$G$8)+(($E$7-$E$6)*$G$7)+($E$6*$G$6)))))))</f>
        <v>0</v>
      </c>
      <c r="AE97" s="17" t="b">
        <f>IF(AND(E97&gt;0,E97&lt;=$E$6),E97*$G$6,IF(AND(E97&gt;$E$6,E97&lt;=$E$7),((E97-$E$6)*$G$7)+($E$6*$G$6),IF(AND(E97&gt;$E$7,E97&lt;=$E$8),((E97-$E$7)*$G$8)+(($E$7-$E$6)*$G$7)+($E$6*$G$6),IF(AND(E97&gt;$E$8,E97&lt;=$E$9),((E97-$E$8)*$G$9)+(($E$8-$E$7)*$G$8)+(($E$7-$E$6)*$G$7)+($E$6*$G$6),IF(AND(E97&gt;$E$9,E97&lt;=$E$10),((E97-$E$9)*$G$10)+(($E$9-$E$8)*$G$9)+(($E$8-$E$7)*$G$8)+(($E$7-$E$6)*$G$7)+($E$6*$G$6),IF(AND(E97&gt;$E$10),((E97-$E$10)*$G$11)+(($E$10-$E$9)*$G$10)+(($E$9-$E$8)*$G$9)+(($E$8-$E$7)*$G$8)+(($E$7-$E$6)*$G$7)+($E$6*$G$6)))))))</f>
        <v>0</v>
      </c>
    </row>
    <row r="98" spans="1:31" ht="14.5">
      <c r="A98" s="75"/>
      <c r="B98" s="76"/>
      <c r="C98" s="68"/>
      <c r="D98" s="38"/>
      <c r="E98" s="38"/>
      <c r="F98" s="45"/>
      <c r="G98" s="45"/>
      <c r="H98" s="38"/>
      <c r="I98" s="38"/>
      <c r="J98" s="38"/>
      <c r="K98" s="38"/>
      <c r="L98" s="39"/>
      <c r="M98" s="39"/>
      <c r="N98" s="38"/>
      <c r="O98" s="38"/>
      <c r="P98" s="38"/>
      <c r="Q98" s="38"/>
      <c r="R98" s="38"/>
      <c r="S98" s="38"/>
      <c r="T98" s="38"/>
      <c r="U98" s="40"/>
      <c r="V98" s="38"/>
      <c r="W98" s="41"/>
      <c r="X98" s="41"/>
      <c r="Y98" s="37"/>
      <c r="Z98" s="37"/>
      <c r="AD98" s="17" t="b">
        <f>IF(AND(B98&gt;0,B98&lt;=$E$6),B98*$G$6,IF(AND(B98&gt;$E$6,B98&lt;=$E$7),((B98-$E$6)*$G$7)+($E$6*$G$6),IF(AND(B98&gt;$E$7,B98&lt;=$E$8),((B98-$E$7)*$G$8)+(($E$7-$E$6)*$G$7)+($E$6*$G$6),IF(AND(B98&gt;$E$8,B98&lt;=$E$9),((B98-$E$8)*$G$9)+(($E$8-$E$7)*$G$8)+(($E$7-$E$6)*$G$7)+($E$6*$G$6),IF(AND(B98&gt;$E$9,B98&lt;=$E$10),((B98-$E$9)*$G$10)+(($E$9-$E$8)*$G$9)+(($E$8-$E$7)*$G$8)+(($E$7-$E$6)*$G$7)+($E$6*$G$6),IF(AND(B98&gt;$E$10),((B98-$E$10)*$G$11)+(($E$10-$E$9)*$G$10)+(($E$9-$E$8)*$G$9)+(($E$8-$E$7)*$G$8)+(($E$7-$E$6)*$G$7)+($E$6*$G$6)))))))</f>
        <v>0</v>
      </c>
      <c r="AE98" s="17" t="b">
        <f>IF(AND(E98&gt;0,E98&lt;=$E$6),E98*$G$6,IF(AND(E98&gt;$E$6,E98&lt;=$E$7),((E98-$E$6)*$G$7)+($E$6*$G$6),IF(AND(E98&gt;$E$7,E98&lt;=$E$8),((E98-$E$7)*$G$8)+(($E$7-$E$6)*$G$7)+($E$6*$G$6),IF(AND(E98&gt;$E$8,E98&lt;=$E$9),((E98-$E$8)*$G$9)+(($E$8-$E$7)*$G$8)+(($E$7-$E$6)*$G$7)+($E$6*$G$6),IF(AND(E98&gt;$E$9,E98&lt;=$E$10),((E98-$E$9)*$G$10)+(($E$9-$E$8)*$G$9)+(($E$8-$E$7)*$G$8)+(($E$7-$E$6)*$G$7)+($E$6*$G$6),IF(AND(E98&gt;$E$10),((E98-$E$10)*$G$11)+(($E$10-$E$9)*$G$10)+(($E$9-$E$8)*$G$9)+(($E$8-$E$7)*$G$8)+(($E$7-$E$6)*$G$7)+($E$6*$G$6)))))))</f>
        <v>0</v>
      </c>
    </row>
    <row r="99" spans="1:31" ht="14.5">
      <c r="A99" s="75"/>
      <c r="B99" s="76"/>
      <c r="C99" s="68"/>
      <c r="D99" s="38"/>
      <c r="E99" s="38"/>
      <c r="F99" s="45"/>
      <c r="G99" s="45"/>
      <c r="H99" s="38"/>
      <c r="I99" s="38"/>
      <c r="J99" s="38"/>
      <c r="K99" s="38"/>
      <c r="L99" s="39"/>
      <c r="M99" s="39"/>
      <c r="N99" s="38"/>
      <c r="O99" s="38"/>
      <c r="P99" s="38"/>
      <c r="Q99" s="38"/>
      <c r="R99" s="38"/>
      <c r="S99" s="38"/>
      <c r="T99" s="38"/>
      <c r="U99" s="40"/>
      <c r="V99" s="38"/>
      <c r="W99" s="41"/>
      <c r="X99" s="41"/>
      <c r="Y99" s="37"/>
      <c r="Z99" s="37"/>
      <c r="AD99" s="17" t="b">
        <f>IF(AND(B99&gt;0,B99&lt;=$E$6),B99*$G$6,IF(AND(B99&gt;$E$6,B99&lt;=$E$7),((B99-$E$6)*$G$7)+($E$6*$G$6),IF(AND(B99&gt;$E$7,B99&lt;=$E$8),((B99-$E$7)*$G$8)+(($E$7-$E$6)*$G$7)+($E$6*$G$6),IF(AND(B99&gt;$E$8,B99&lt;=$E$9),((B99-$E$8)*$G$9)+(($E$8-$E$7)*$G$8)+(($E$7-$E$6)*$G$7)+($E$6*$G$6),IF(AND(B99&gt;$E$9,B99&lt;=$E$10),((B99-$E$9)*$G$10)+(($E$9-$E$8)*$G$9)+(($E$8-$E$7)*$G$8)+(($E$7-$E$6)*$G$7)+($E$6*$G$6),IF(AND(B99&gt;$E$10),((B99-$E$10)*$G$11)+(($E$10-$E$9)*$G$10)+(($E$9-$E$8)*$G$9)+(($E$8-$E$7)*$G$8)+(($E$7-$E$6)*$G$7)+($E$6*$G$6)))))))</f>
        <v>0</v>
      </c>
      <c r="AE99" s="17" t="b">
        <f>IF(AND(E99&gt;0,E99&lt;=$E$6),E99*$G$6,IF(AND(E99&gt;$E$6,E99&lt;=$E$7),((E99-$E$6)*$G$7)+($E$6*$G$6),IF(AND(E99&gt;$E$7,E99&lt;=$E$8),((E99-$E$7)*$G$8)+(($E$7-$E$6)*$G$7)+($E$6*$G$6),IF(AND(E99&gt;$E$8,E99&lt;=$E$9),((E99-$E$8)*$G$9)+(($E$8-$E$7)*$G$8)+(($E$7-$E$6)*$G$7)+($E$6*$G$6),IF(AND(E99&gt;$E$9,E99&lt;=$E$10),((E99-$E$9)*$G$10)+(($E$9-$E$8)*$G$9)+(($E$8-$E$7)*$G$8)+(($E$7-$E$6)*$G$7)+($E$6*$G$6),IF(AND(E99&gt;$E$10),((E99-$E$10)*$G$11)+(($E$10-$E$9)*$G$10)+(($E$9-$E$8)*$G$9)+(($E$8-$E$7)*$G$8)+(($E$7-$E$6)*$G$7)+($E$6*$G$6)))))))</f>
        <v>0</v>
      </c>
    </row>
    <row r="100" spans="1:31" ht="14.5">
      <c r="A100" s="75"/>
      <c r="B100" s="76"/>
      <c r="C100" s="68"/>
      <c r="D100" s="38"/>
      <c r="E100" s="38"/>
      <c r="F100" s="45"/>
      <c r="G100" s="45"/>
      <c r="H100" s="38"/>
      <c r="I100" s="38"/>
      <c r="J100" s="38"/>
      <c r="K100" s="38"/>
      <c r="L100" s="39"/>
      <c r="M100" s="39"/>
      <c r="N100" s="38"/>
      <c r="O100" s="38"/>
      <c r="P100" s="38"/>
      <c r="Q100" s="38"/>
      <c r="R100" s="38"/>
      <c r="S100" s="38"/>
      <c r="T100" s="38"/>
      <c r="U100" s="40"/>
      <c r="V100" s="38"/>
      <c r="W100" s="41"/>
      <c r="X100" s="41"/>
      <c r="Y100" s="37"/>
      <c r="Z100" s="37"/>
      <c r="AD100" s="17" t="b">
        <f>IF(AND(B100&gt;0,B100&lt;=$E$6),B100*$G$6,IF(AND(B100&gt;$E$6,B100&lt;=$E$7),((B100-$E$6)*$G$7)+($E$6*$G$6),IF(AND(B100&gt;$E$7,B100&lt;=$E$8),((B100-$E$7)*$G$8)+(($E$7-$E$6)*$G$7)+($E$6*$G$6),IF(AND(B100&gt;$E$8,B100&lt;=$E$9),((B100-$E$8)*$G$9)+(($E$8-$E$7)*$G$8)+(($E$7-$E$6)*$G$7)+($E$6*$G$6),IF(AND(B100&gt;$E$9,B100&lt;=$E$10),((B100-$E$9)*$G$10)+(($E$9-$E$8)*$G$9)+(($E$8-$E$7)*$G$8)+(($E$7-$E$6)*$G$7)+($E$6*$G$6),IF(AND(B100&gt;$E$10),((B100-$E$10)*$G$11)+(($E$10-$E$9)*$G$10)+(($E$9-$E$8)*$G$9)+(($E$8-$E$7)*$G$8)+(($E$7-$E$6)*$G$7)+($E$6*$G$6)))))))</f>
        <v>0</v>
      </c>
      <c r="AE100" s="17" t="b">
        <f>IF(AND(E100&gt;0,E100&lt;=$E$6),E100*$G$6,IF(AND(E100&gt;$E$6,E100&lt;=$E$7),((E100-$E$6)*$G$7)+($E$6*$G$6),IF(AND(E100&gt;$E$7,E100&lt;=$E$8),((E100-$E$7)*$G$8)+(($E$7-$E$6)*$G$7)+($E$6*$G$6),IF(AND(E100&gt;$E$8,E100&lt;=$E$9),((E100-$E$8)*$G$9)+(($E$8-$E$7)*$G$8)+(($E$7-$E$6)*$G$7)+($E$6*$G$6),IF(AND(E100&gt;$E$9,E100&lt;=$E$10),((E100-$E$9)*$G$10)+(($E$9-$E$8)*$G$9)+(($E$8-$E$7)*$G$8)+(($E$7-$E$6)*$G$7)+($E$6*$G$6),IF(AND(E100&gt;$E$10),((E100-$E$10)*$G$11)+(($E$10-$E$9)*$G$10)+(($E$9-$E$8)*$G$9)+(($E$8-$E$7)*$G$8)+(($E$7-$E$6)*$G$7)+($E$6*$G$6)))))))</f>
        <v>0</v>
      </c>
    </row>
    <row r="101" spans="1:17">
      <c r="A101" s="106"/>
      <c r="B101"/>
      <c r="C101"/>
      <c r="D101"/>
      <c r="E101"/>
      <c r="F101"/>
      <c r="G101"/>
      <c r="H101"/>
      <c r="I101"/>
      <c r="O101" s="42"/>
      <c r="P101" s="42"/>
      <c r="Q101" s="42"/>
    </row>
    <row r="102" spans="1:9">
      <c r="A102" s="77"/>
      <c r="B102" s="77"/>
      <c r="C102" s="77"/>
      <c r="D102" s="77"/>
      <c r="E102" s="77"/>
      <c r="F102" s="77"/>
      <c r="G102" s="77"/>
      <c r="H102" s="77"/>
      <c r="I102" s="77"/>
    </row>
    <row r="103" spans="1:9" ht="15" customHeight="1">
      <c r="A103" s="106"/>
      <c r="B103"/>
      <c r="C103"/>
      <c r="D103"/>
      <c r="E103"/>
      <c r="F103"/>
      <c r="G103"/>
      <c r="H103"/>
      <c r="I103"/>
    </row>
    <row r="104" spans="1:9" ht="15" customHeight="1">
      <c r="A104" s="84"/>
      <c r="B104" s="85"/>
      <c r="C104" s="85"/>
      <c r="D104" s="85"/>
      <c r="E104" s="85"/>
      <c r="F104" s="85"/>
      <c r="G104" s="85"/>
      <c r="H104" s="85"/>
      <c r="I104" s="85"/>
    </row>
    <row r="105" spans="1:9" ht="15" customHeight="1">
      <c r="A105" s="106"/>
      <c r="B105" s="106"/>
      <c r="C105" s="106"/>
      <c r="D105" s="106"/>
      <c r="E105" s="106"/>
      <c r="F105" s="106"/>
      <c r="G105" s="106"/>
      <c r="H105" s="106"/>
      <c r="I105" s="106"/>
    </row>
    <row r="106" spans="1:9" ht="15" customHeight="1">
      <c r="A106" s="107"/>
      <c r="B106" s="107"/>
      <c r="C106" s="107"/>
      <c r="D106" s="107"/>
      <c r="E106" s="107"/>
      <c r="F106" s="107"/>
      <c r="G106" s="107"/>
      <c r="H106" s="107"/>
      <c r="I106" s="107"/>
    </row>
    <row r="107" spans="1:9" ht="15" customHeight="1">
      <c r="A107" s="106"/>
      <c r="B107" s="106"/>
      <c r="C107" s="106"/>
      <c r="D107" s="106"/>
      <c r="E107" s="106"/>
      <c r="F107" s="106"/>
      <c r="G107" s="106"/>
      <c r="H107" s="106"/>
      <c r="I107" s="106"/>
    </row>
    <row r="108" spans="1:9" ht="15" customHeight="1">
      <c r="A108" s="84"/>
      <c r="B108" s="84"/>
      <c r="C108" s="84"/>
      <c r="D108" s="84"/>
      <c r="E108" s="84"/>
      <c r="F108" s="84"/>
      <c r="G108" s="84"/>
      <c r="H108" s="84"/>
      <c r="I108" s="84"/>
    </row>
    <row r="111" ht="12.75" customHeight="1"/>
    <row r="112" ht="18.75" customHeight="1"/>
    <row r="113" spans="11:31" ht="31.5" customHeight="1">
      <c r="K113" s="29"/>
      <c r="L113" s="33"/>
      <c r="M113" s="33"/>
      <c r="N113" s="29"/>
      <c r="O113" s="33"/>
      <c r="P113" s="33"/>
      <c r="Q113" s="33"/>
      <c r="R113" s="33"/>
      <c r="S113" s="33"/>
      <c r="T113" s="33"/>
      <c r="V113" s="33"/>
      <c r="AD113" s="83" t="s">
        <v>11</v>
      </c>
      <c r="AE113" s="83"/>
    </row>
    <row r="114" spans="11:31" ht="52.5">
      <c r="K114" s="34"/>
      <c r="L114" s="34"/>
      <c r="M114" s="34"/>
      <c r="N114" s="35"/>
      <c r="O114" s="34"/>
      <c r="P114" s="35"/>
      <c r="Q114" s="34"/>
      <c r="R114" s="34"/>
      <c r="S114" s="34"/>
      <c r="T114" s="34"/>
      <c r="U114" s="36"/>
      <c r="V114" s="34"/>
      <c r="W114" s="36"/>
      <c r="X114" s="36"/>
      <c r="Y114" s="36"/>
      <c r="Z114" s="36"/>
      <c r="AD114" s="8" t="s">
        <v>17</v>
      </c>
      <c r="AE114" s="8" t="s">
        <v>16</v>
      </c>
    </row>
    <row r="115" spans="11:31" ht="14.5">
      <c r="K115" s="38"/>
      <c r="L115" s="39"/>
      <c r="M115" s="39"/>
      <c r="N115" s="38"/>
      <c r="O115" s="38"/>
      <c r="P115" s="38"/>
      <c r="Q115" s="38"/>
      <c r="R115" s="38"/>
      <c r="S115" s="38"/>
      <c r="T115" s="38"/>
      <c r="U115" s="40"/>
      <c r="V115" s="38"/>
      <c r="W115" s="41"/>
      <c r="X115" s="41"/>
      <c r="Y115" s="37"/>
      <c r="Z115" s="37"/>
      <c r="AD115" s="44" t="b">
        <f>IF(AND(B69&gt;0,B69&lt;=$E$6),B69*$G$6,IF(AND(B69&gt;$E$6,B69&lt;=$E$7),((B69-$E$6)*$G$7)+($E$6*$G$6),IF(AND(B69&gt;$E$7,B69&lt;=$E$8),((B69-$E$7)*$G$8)+(($E$7-$E$6)*$G$7)+($E$6*$G$6),IF(AND(B69&gt;$E$8,B69&lt;=$E$9),((B69-$E$8)*$G$9)+(($E$8-$E$7)*$G$8)+(($E$7-$E$6)*$G$7)+($E$6*$G$6),IF(AND(B69&gt;$E$9,B69&lt;=$E$10),((B69-$E$9)*$G$10)+(($E$9-$E$8)*$G$9)+(($E$8-$E$7)*$G$8)+(($E$7-$E$6)*$G$7)+($E$6*$G$6),IF(AND(B69&gt;$E$10),((B69-$E$10)*$G$11)+(($E$10-$E$9)*$G$10)+(($E$9-$E$8)*$G$9)+(($E$8-$E$7)*$G$8)+(($E$7-$E$6)*$G$7)+($E$6*$G$6)))))))</f>
        <v>0</v>
      </c>
      <c r="AE115" s="44" t="b">
        <f>IF(AND(E69&gt;0,E69&lt;=$E$6),E69*$G$6,IF(AND(E69&gt;$E$6,E69&lt;=$E$7),((E69-$E$6)*$G$7)+($E$6*$G$6),IF(AND(E69&gt;$E$7,E69&lt;=$E$8),((E69-$E$7)*$G$8)+(($E$7-$E$6)*$G$7)+($E$6*$G$6),IF(AND(E69&gt;$E$8,E69&lt;=$E$9),((E69-$E$8)*$G$9)+(($E$8-$E$7)*$G$8)+(($E$7-$E$6)*$G$7)+($E$6*$G$6),IF(AND(E69&gt;$E$9,E69&lt;=$E$10),((E69-$E$9)*$G$10)+(($E$9-$E$8)*$G$9)+(($E$8-$E$7)*$G$8)+(($E$7-$E$6)*$G$7)+($E$6*$G$6),IF(AND(E69&gt;$E$10),((E69-$E$10)*$G$11)+(($E$10-$E$9)*$G$10)+(($E$9-$E$8)*$G$9)+(($E$8-$E$7)*$G$8)+(($E$7-$E$6)*$G$7)+($E$6*$G$6)))))))</f>
        <v>0</v>
      </c>
    </row>
    <row r="116" spans="1:9">
      <c r="A116" s="64"/>
      <c r="B116" s="64" t="s">
        <v>3</v>
      </c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5" t="s">
        <v>3</v>
      </c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6"/>
      <c r="G119" s="64"/>
      <c r="H119" s="64"/>
      <c r="I119" s="64"/>
    </row>
    <row r="120" spans="1:31" ht="14.5">
      <c r="A120" s="67"/>
      <c r="B120" s="68"/>
      <c r="C120" s="67"/>
      <c r="D120" s="38"/>
      <c r="E120" s="38"/>
      <c r="F120" s="45"/>
      <c r="G120" s="45"/>
      <c r="H120" s="38"/>
      <c r="I120" s="38"/>
      <c r="J120" s="38"/>
      <c r="K120" s="38"/>
      <c r="L120" s="39"/>
      <c r="M120" s="39"/>
      <c r="N120" s="38"/>
      <c r="O120" s="38"/>
      <c r="P120" s="38"/>
      <c r="Q120" s="38"/>
      <c r="R120" s="38"/>
      <c r="S120" s="38"/>
      <c r="T120" s="38"/>
      <c r="U120" s="40"/>
      <c r="V120" s="38"/>
      <c r="W120" s="41"/>
      <c r="X120" s="41"/>
      <c r="Y120" s="37"/>
      <c r="Z120" s="37"/>
      <c r="AD120" s="39"/>
      <c r="AE120" s="39"/>
    </row>
    <row r="121" spans="1:31" ht="12.75" customHeight="1">
      <c r="A121" s="67"/>
      <c r="B121" s="68"/>
      <c r="C121" s="67"/>
      <c r="D121" s="38"/>
      <c r="E121" s="38"/>
      <c r="F121" s="45"/>
      <c r="G121" s="45"/>
      <c r="H121" s="38"/>
      <c r="I121" s="38"/>
      <c r="J121" s="38"/>
      <c r="K121" s="38"/>
      <c r="L121" s="39"/>
      <c r="M121" s="39"/>
      <c r="N121" s="38"/>
      <c r="O121" s="38"/>
      <c r="P121" s="38"/>
      <c r="Q121" s="38"/>
      <c r="R121" s="38"/>
      <c r="S121" s="38"/>
      <c r="T121" s="38"/>
      <c r="U121" s="40"/>
      <c r="V121" s="38"/>
      <c r="W121" s="41"/>
      <c r="X121" s="41"/>
      <c r="Y121" s="37"/>
      <c r="Z121" s="37"/>
      <c r="AD121" s="39"/>
      <c r="AE121" s="39"/>
    </row>
    <row r="122" spans="1:31" ht="14.5">
      <c r="A122" s="67"/>
      <c r="B122" s="68"/>
      <c r="C122" s="67"/>
      <c r="D122" s="38"/>
      <c r="E122" s="38"/>
      <c r="F122" s="45"/>
      <c r="G122" s="45"/>
      <c r="H122" s="38"/>
      <c r="I122" s="38"/>
      <c r="J122" s="38"/>
      <c r="K122" s="38"/>
      <c r="L122" s="39"/>
      <c r="M122" s="39"/>
      <c r="N122" s="38"/>
      <c r="O122" s="38"/>
      <c r="P122" s="38"/>
      <c r="Q122" s="38"/>
      <c r="R122" s="38"/>
      <c r="S122" s="38"/>
      <c r="T122" s="38"/>
      <c r="U122" s="40"/>
      <c r="V122" s="38"/>
      <c r="W122" s="41"/>
      <c r="X122" s="41"/>
      <c r="Y122" s="37"/>
      <c r="Z122" s="37"/>
      <c r="AD122" s="39"/>
      <c r="AE122" s="39"/>
    </row>
    <row r="123" spans="1:31" ht="12.75" customHeight="1">
      <c r="A123" s="67"/>
      <c r="B123" s="68"/>
      <c r="C123" s="67"/>
      <c r="D123" s="38"/>
      <c r="E123" s="38"/>
      <c r="F123" s="45"/>
      <c r="G123" s="45"/>
      <c r="H123" s="38"/>
      <c r="I123" s="38"/>
      <c r="J123" s="38"/>
      <c r="K123" s="38"/>
      <c r="L123" s="39"/>
      <c r="M123" s="39"/>
      <c r="N123" s="38"/>
      <c r="O123" s="38"/>
      <c r="P123" s="38"/>
      <c r="Q123" s="38"/>
      <c r="R123" s="38"/>
      <c r="S123" s="38"/>
      <c r="T123" s="38"/>
      <c r="U123" s="40"/>
      <c r="V123" s="38"/>
      <c r="W123" s="41"/>
      <c r="X123" s="41"/>
      <c r="Y123" s="37"/>
      <c r="Z123" s="37"/>
      <c r="AD123" s="39"/>
      <c r="AE123" s="39"/>
    </row>
    <row r="124" spans="1:31" ht="14.5">
      <c r="A124" s="67"/>
      <c r="B124" s="68"/>
      <c r="C124" s="67"/>
      <c r="D124" s="38"/>
      <c r="E124" s="38"/>
      <c r="F124" s="45"/>
      <c r="G124" s="45"/>
      <c r="H124" s="38"/>
      <c r="I124" s="38"/>
      <c r="J124" s="38"/>
      <c r="K124" s="38"/>
      <c r="L124" s="39"/>
      <c r="M124" s="39"/>
      <c r="N124" s="38"/>
      <c r="O124" s="38"/>
      <c r="P124" s="38"/>
      <c r="Q124" s="38"/>
      <c r="R124" s="38"/>
      <c r="S124" s="38"/>
      <c r="T124" s="38"/>
      <c r="U124" s="40"/>
      <c r="V124" s="38"/>
      <c r="W124" s="41"/>
      <c r="X124" s="41"/>
      <c r="Y124" s="37"/>
      <c r="Z124" s="37"/>
      <c r="AD124" s="39"/>
      <c r="AE124" s="39"/>
    </row>
    <row r="125" spans="1:31" ht="14.5">
      <c r="A125" s="67"/>
      <c r="B125" s="68"/>
      <c r="C125" s="67"/>
      <c r="D125" s="38"/>
      <c r="E125" s="38"/>
      <c r="F125" s="45"/>
      <c r="G125" s="45"/>
      <c r="H125" s="38"/>
      <c r="I125" s="38"/>
      <c r="J125" s="38"/>
      <c r="K125" s="38"/>
      <c r="L125" s="39"/>
      <c r="M125" s="39"/>
      <c r="N125" s="38"/>
      <c r="O125" s="38"/>
      <c r="P125" s="38"/>
      <c r="Q125" s="38"/>
      <c r="R125" s="38"/>
      <c r="S125" s="38"/>
      <c r="T125" s="38"/>
      <c r="U125" s="40"/>
      <c r="V125" s="38"/>
      <c r="W125" s="41"/>
      <c r="X125" s="41"/>
      <c r="Y125" s="37"/>
      <c r="Z125" s="37"/>
      <c r="AD125" s="39"/>
      <c r="AE125" s="39"/>
    </row>
    <row r="126" spans="1:31" ht="14.5">
      <c r="A126" s="67"/>
      <c r="B126" s="68"/>
      <c r="C126" s="67"/>
      <c r="D126" s="38"/>
      <c r="E126" s="38"/>
      <c r="F126" s="45"/>
      <c r="G126" s="45"/>
      <c r="H126" s="38"/>
      <c r="I126" s="38"/>
      <c r="J126" s="38"/>
      <c r="K126" s="38"/>
      <c r="L126" s="39"/>
      <c r="M126" s="39"/>
      <c r="N126" s="38"/>
      <c r="O126" s="38"/>
      <c r="P126" s="38"/>
      <c r="Q126" s="38"/>
      <c r="R126" s="38"/>
      <c r="S126" s="38"/>
      <c r="T126" s="38"/>
      <c r="U126" s="40"/>
      <c r="V126" s="38"/>
      <c r="W126" s="41"/>
      <c r="X126" s="41"/>
      <c r="Y126" s="37"/>
      <c r="Z126" s="37"/>
      <c r="AD126" s="39"/>
      <c r="AE126" s="39"/>
    </row>
    <row r="127" spans="1:31" ht="14.5">
      <c r="A127" s="67"/>
      <c r="B127" s="68"/>
      <c r="C127" s="67"/>
      <c r="D127" s="38"/>
      <c r="E127" s="38"/>
      <c r="F127" s="45"/>
      <c r="G127" s="45"/>
      <c r="H127" s="38"/>
      <c r="I127" s="38"/>
      <c r="J127" s="38"/>
      <c r="K127" s="38"/>
      <c r="L127" s="39"/>
      <c r="M127" s="39"/>
      <c r="N127" s="38"/>
      <c r="O127" s="38"/>
      <c r="P127" s="38"/>
      <c r="Q127" s="38"/>
      <c r="R127" s="38"/>
      <c r="S127" s="38"/>
      <c r="T127" s="38"/>
      <c r="U127" s="40"/>
      <c r="V127" s="38"/>
      <c r="W127" s="41"/>
      <c r="X127" s="41"/>
      <c r="Y127" s="37"/>
      <c r="Z127" s="37"/>
      <c r="AD127" s="39"/>
      <c r="AE127" s="39"/>
    </row>
    <row r="128" spans="1:31" ht="14.5">
      <c r="A128" s="67"/>
      <c r="B128" s="68"/>
      <c r="C128" s="67"/>
      <c r="D128" s="38"/>
      <c r="E128" s="38"/>
      <c r="F128" s="45"/>
      <c r="G128" s="45"/>
      <c r="H128" s="38"/>
      <c r="I128" s="38"/>
      <c r="J128" s="38"/>
      <c r="K128" s="38"/>
      <c r="L128" s="39"/>
      <c r="M128" s="39"/>
      <c r="N128" s="38"/>
      <c r="O128" s="38"/>
      <c r="P128" s="38"/>
      <c r="Q128" s="38"/>
      <c r="R128" s="38"/>
      <c r="S128" s="38"/>
      <c r="T128" s="38"/>
      <c r="U128" s="40"/>
      <c r="V128" s="38"/>
      <c r="W128" s="41"/>
      <c r="X128" s="41"/>
      <c r="Y128" s="37"/>
      <c r="Z128" s="37"/>
      <c r="AD128" s="39"/>
      <c r="AE128" s="39"/>
    </row>
    <row r="129" spans="1:31" ht="14.5">
      <c r="A129" s="67"/>
      <c r="B129" s="68"/>
      <c r="C129" s="67"/>
      <c r="D129" s="38"/>
      <c r="E129" s="38"/>
      <c r="F129" s="45"/>
      <c r="G129" s="45"/>
      <c r="H129" s="38"/>
      <c r="I129" s="38"/>
      <c r="J129" s="38"/>
      <c r="K129" s="38"/>
      <c r="L129" s="39"/>
      <c r="M129" s="39"/>
      <c r="N129" s="38"/>
      <c r="O129" s="38"/>
      <c r="P129" s="38"/>
      <c r="Q129" s="38"/>
      <c r="R129" s="38"/>
      <c r="S129" s="38"/>
      <c r="T129" s="38"/>
      <c r="U129" s="40"/>
      <c r="V129" s="38"/>
      <c r="W129" s="41"/>
      <c r="X129" s="41"/>
      <c r="Y129" s="37"/>
      <c r="Z129" s="37"/>
      <c r="AD129" s="39"/>
      <c r="AE129" s="39"/>
    </row>
    <row r="130" spans="1:31" ht="14.5">
      <c r="A130" s="67"/>
      <c r="B130" s="68"/>
      <c r="C130" s="67"/>
      <c r="D130" s="38"/>
      <c r="E130" s="38"/>
      <c r="F130" s="45"/>
      <c r="G130" s="45"/>
      <c r="H130" s="38"/>
      <c r="I130" s="38"/>
      <c r="J130" s="38"/>
      <c r="K130" s="38"/>
      <c r="L130" s="39"/>
      <c r="M130" s="39"/>
      <c r="N130" s="38"/>
      <c r="O130" s="38"/>
      <c r="P130" s="38"/>
      <c r="Q130" s="38"/>
      <c r="R130" s="38"/>
      <c r="S130" s="38"/>
      <c r="T130" s="38"/>
      <c r="U130" s="40"/>
      <c r="V130" s="38"/>
      <c r="W130" s="41"/>
      <c r="X130" s="41"/>
      <c r="Y130" s="37"/>
      <c r="Z130" s="37"/>
      <c r="AD130" s="39"/>
      <c r="AE130" s="39"/>
    </row>
    <row r="131" spans="1:31" ht="14.5">
      <c r="A131" s="67"/>
      <c r="B131" s="68"/>
      <c r="C131" s="67"/>
      <c r="D131" s="38"/>
      <c r="E131" s="38"/>
      <c r="F131" s="45"/>
      <c r="G131" s="45"/>
      <c r="H131" s="38"/>
      <c r="I131" s="38"/>
      <c r="J131" s="38"/>
      <c r="K131" s="38"/>
      <c r="L131" s="39"/>
      <c r="M131" s="39"/>
      <c r="N131" s="38"/>
      <c r="O131" s="38"/>
      <c r="P131" s="38"/>
      <c r="Q131" s="38"/>
      <c r="R131" s="38"/>
      <c r="S131" s="38"/>
      <c r="T131" s="38"/>
      <c r="U131" s="40"/>
      <c r="V131" s="38"/>
      <c r="W131" s="41"/>
      <c r="X131" s="41"/>
      <c r="Y131" s="37"/>
      <c r="Z131" s="37"/>
      <c r="AD131" s="39"/>
      <c r="AE131" s="39"/>
    </row>
    <row r="132" spans="1:31" ht="14.5">
      <c r="A132" s="67"/>
      <c r="B132" s="68"/>
      <c r="C132" s="67"/>
      <c r="D132" s="38"/>
      <c r="E132" s="38"/>
      <c r="F132" s="45"/>
      <c r="G132" s="45"/>
      <c r="H132" s="38"/>
      <c r="I132" s="38"/>
      <c r="J132" s="38"/>
      <c r="K132" s="38"/>
      <c r="L132" s="39"/>
      <c r="M132" s="39"/>
      <c r="N132" s="38"/>
      <c r="O132" s="38"/>
      <c r="P132" s="38"/>
      <c r="Q132" s="38"/>
      <c r="R132" s="38"/>
      <c r="S132" s="38"/>
      <c r="T132" s="38"/>
      <c r="U132" s="40"/>
      <c r="V132" s="38"/>
      <c r="W132" s="41"/>
      <c r="X132" s="41"/>
      <c r="Y132" s="37"/>
      <c r="Z132" s="37"/>
      <c r="AD132" s="39"/>
      <c r="AE132" s="39"/>
    </row>
    <row r="133" spans="1:31" ht="14.5">
      <c r="A133" s="67"/>
      <c r="B133" s="68"/>
      <c r="C133" s="67"/>
      <c r="D133" s="38"/>
      <c r="E133" s="38"/>
      <c r="F133" s="45"/>
      <c r="G133" s="45"/>
      <c r="H133" s="38"/>
      <c r="I133" s="38"/>
      <c r="J133" s="38"/>
      <c r="K133" s="38"/>
      <c r="L133" s="39"/>
      <c r="M133" s="39"/>
      <c r="N133" s="38"/>
      <c r="O133" s="38"/>
      <c r="P133" s="38"/>
      <c r="Q133" s="38"/>
      <c r="R133" s="38"/>
      <c r="S133" s="38"/>
      <c r="T133" s="38"/>
      <c r="U133" s="40"/>
      <c r="V133" s="38"/>
      <c r="W133" s="41"/>
      <c r="X133" s="41"/>
      <c r="Y133" s="37"/>
      <c r="Z133" s="37"/>
      <c r="AD133" s="39"/>
      <c r="AE133" s="39"/>
    </row>
    <row r="134" spans="1:31" ht="14.5">
      <c r="A134" s="67"/>
      <c r="B134" s="68"/>
      <c r="C134" s="67"/>
      <c r="D134" s="38"/>
      <c r="E134" s="38"/>
      <c r="F134" s="45"/>
      <c r="G134" s="45"/>
      <c r="H134" s="38"/>
      <c r="I134" s="38"/>
      <c r="J134" s="38"/>
      <c r="K134" s="38"/>
      <c r="L134" s="39"/>
      <c r="M134" s="39"/>
      <c r="N134" s="38"/>
      <c r="O134" s="38"/>
      <c r="P134" s="38"/>
      <c r="Q134" s="38"/>
      <c r="R134" s="38"/>
      <c r="S134" s="38"/>
      <c r="T134" s="38"/>
      <c r="U134" s="40"/>
      <c r="V134" s="38"/>
      <c r="W134" s="41"/>
      <c r="X134" s="41"/>
      <c r="Y134" s="37"/>
      <c r="Z134" s="37"/>
      <c r="AD134" s="39"/>
      <c r="AE134" s="39"/>
    </row>
    <row r="135" spans="1:31" ht="14.5">
      <c r="A135" s="67"/>
      <c r="B135" s="68"/>
      <c r="C135" s="67"/>
      <c r="D135" s="38"/>
      <c r="E135" s="38"/>
      <c r="F135" s="45"/>
      <c r="G135" s="45"/>
      <c r="H135" s="38"/>
      <c r="I135" s="38"/>
      <c r="J135" s="38"/>
      <c r="K135" s="38"/>
      <c r="L135" s="39"/>
      <c r="M135" s="39"/>
      <c r="N135" s="38"/>
      <c r="O135" s="38"/>
      <c r="P135" s="38"/>
      <c r="Q135" s="38"/>
      <c r="R135" s="38"/>
      <c r="S135" s="38"/>
      <c r="T135" s="38"/>
      <c r="U135" s="40"/>
      <c r="V135" s="38"/>
      <c r="W135" s="41"/>
      <c r="X135" s="41"/>
      <c r="Y135" s="37"/>
      <c r="Z135" s="37"/>
      <c r="AD135" s="39"/>
      <c r="AE135" s="39"/>
    </row>
    <row r="136" spans="1:31" ht="14.5">
      <c r="A136" s="67"/>
      <c r="B136" s="68"/>
      <c r="C136" s="67"/>
      <c r="D136" s="38"/>
      <c r="E136" s="38"/>
      <c r="F136" s="45"/>
      <c r="G136" s="45"/>
      <c r="H136" s="38"/>
      <c r="I136" s="38"/>
      <c r="J136" s="38"/>
      <c r="K136" s="38"/>
      <c r="L136" s="39"/>
      <c r="M136" s="39"/>
      <c r="N136" s="38"/>
      <c r="O136" s="38"/>
      <c r="P136" s="38"/>
      <c r="Q136" s="38"/>
      <c r="R136" s="38"/>
      <c r="S136" s="38"/>
      <c r="T136" s="38"/>
      <c r="U136" s="40"/>
      <c r="V136" s="38"/>
      <c r="W136" s="41"/>
      <c r="X136" s="41"/>
      <c r="Y136" s="37"/>
      <c r="Z136" s="37"/>
      <c r="AD136" s="39"/>
      <c r="AE136" s="39"/>
    </row>
    <row r="137" spans="1:31" ht="14.5">
      <c r="A137" s="67"/>
      <c r="B137" s="68"/>
      <c r="C137" s="67"/>
      <c r="D137" s="38"/>
      <c r="E137" s="38"/>
      <c r="F137" s="45"/>
      <c r="G137" s="45"/>
      <c r="H137" s="38"/>
      <c r="I137" s="38"/>
      <c r="J137" s="38"/>
      <c r="K137" s="38"/>
      <c r="L137" s="39"/>
      <c r="M137" s="39"/>
      <c r="N137" s="38"/>
      <c r="O137" s="38"/>
      <c r="P137" s="38"/>
      <c r="Q137" s="38"/>
      <c r="R137" s="38"/>
      <c r="S137" s="38"/>
      <c r="T137" s="38"/>
      <c r="U137" s="40"/>
      <c r="V137" s="38"/>
      <c r="W137" s="41"/>
      <c r="X137" s="41"/>
      <c r="Y137" s="37"/>
      <c r="Z137" s="37"/>
      <c r="AD137" s="39"/>
      <c r="AE137" s="39"/>
    </row>
    <row r="138" spans="1:31" ht="14.5">
      <c r="A138" s="67"/>
      <c r="B138" s="68"/>
      <c r="C138" s="67"/>
      <c r="D138" s="38"/>
      <c r="E138" s="38"/>
      <c r="F138" s="45"/>
      <c r="G138" s="45"/>
      <c r="H138" s="38"/>
      <c r="I138" s="38"/>
      <c r="J138" s="38"/>
      <c r="K138" s="38"/>
      <c r="L138" s="39"/>
      <c r="M138" s="39"/>
      <c r="N138" s="38"/>
      <c r="O138" s="38"/>
      <c r="P138" s="38"/>
      <c r="Q138" s="38"/>
      <c r="R138" s="38"/>
      <c r="S138" s="38"/>
      <c r="T138" s="38"/>
      <c r="U138" s="40"/>
      <c r="V138" s="38"/>
      <c r="W138" s="41"/>
      <c r="X138" s="41"/>
      <c r="Y138" s="37"/>
      <c r="Z138" s="37"/>
      <c r="AD138" s="39"/>
      <c r="AE138" s="39"/>
    </row>
    <row r="139" spans="1:31" ht="14.5">
      <c r="A139" s="67"/>
      <c r="B139" s="68"/>
      <c r="C139" s="67"/>
      <c r="D139" s="38"/>
      <c r="E139" s="38"/>
      <c r="F139" s="45"/>
      <c r="G139" s="45"/>
      <c r="H139" s="38"/>
      <c r="I139" s="38"/>
      <c r="J139" s="38"/>
      <c r="K139" s="38"/>
      <c r="L139" s="39"/>
      <c r="M139" s="39"/>
      <c r="N139" s="38"/>
      <c r="O139" s="38"/>
      <c r="P139" s="38"/>
      <c r="Q139" s="38"/>
      <c r="R139" s="38"/>
      <c r="S139" s="38"/>
      <c r="T139" s="38"/>
      <c r="U139" s="40"/>
      <c r="V139" s="38"/>
      <c r="W139" s="41"/>
      <c r="X139" s="41"/>
      <c r="Y139" s="37"/>
      <c r="Z139" s="37"/>
      <c r="AD139" s="39"/>
      <c r="AE139" s="39"/>
    </row>
    <row r="140" spans="1:31" ht="14.5">
      <c r="A140" s="67"/>
      <c r="B140" s="68"/>
      <c r="C140" s="67"/>
      <c r="D140" s="38"/>
      <c r="E140" s="38"/>
      <c r="F140" s="45"/>
      <c r="G140" s="45"/>
      <c r="H140" s="38"/>
      <c r="I140" s="38"/>
      <c r="J140" s="38"/>
      <c r="K140" s="38"/>
      <c r="L140" s="39"/>
      <c r="M140" s="39"/>
      <c r="N140" s="38"/>
      <c r="O140" s="38"/>
      <c r="P140" s="38"/>
      <c r="Q140" s="38"/>
      <c r="R140" s="38"/>
      <c r="S140" s="38"/>
      <c r="T140" s="38"/>
      <c r="U140" s="40"/>
      <c r="V140" s="38"/>
      <c r="W140" s="41"/>
      <c r="X140" s="41"/>
      <c r="Y140" s="37"/>
      <c r="Z140" s="37"/>
      <c r="AD140" s="39"/>
      <c r="AE140" s="39"/>
    </row>
    <row r="141" spans="1:31" ht="14.5">
      <c r="A141" s="67"/>
      <c r="B141" s="68"/>
      <c r="C141" s="67"/>
      <c r="D141" s="38"/>
      <c r="E141" s="38"/>
      <c r="F141" s="45"/>
      <c r="G141" s="45"/>
      <c r="H141" s="38"/>
      <c r="I141" s="38"/>
      <c r="J141" s="38"/>
      <c r="K141" s="38"/>
      <c r="L141" s="39"/>
      <c r="M141" s="39"/>
      <c r="N141" s="38"/>
      <c r="O141" s="38"/>
      <c r="P141" s="38"/>
      <c r="Q141" s="38"/>
      <c r="R141" s="38"/>
      <c r="S141" s="38"/>
      <c r="T141" s="38"/>
      <c r="U141" s="40"/>
      <c r="V141" s="38"/>
      <c r="W141" s="41"/>
      <c r="X141" s="41"/>
      <c r="Y141" s="37"/>
      <c r="Z141" s="37"/>
      <c r="AD141" s="39"/>
      <c r="AE141" s="39"/>
    </row>
    <row r="142" spans="1:31" ht="14.5">
      <c r="A142" s="67"/>
      <c r="B142" s="68"/>
      <c r="C142" s="67"/>
      <c r="D142" s="38"/>
      <c r="E142" s="38"/>
      <c r="F142" s="45"/>
      <c r="G142" s="45"/>
      <c r="H142" s="38"/>
      <c r="I142" s="38"/>
      <c r="J142" s="38"/>
      <c r="K142" s="38"/>
      <c r="L142" s="39"/>
      <c r="M142" s="39"/>
      <c r="N142" s="38"/>
      <c r="O142" s="38"/>
      <c r="P142" s="38"/>
      <c r="Q142" s="38"/>
      <c r="R142" s="38"/>
      <c r="S142" s="38"/>
      <c r="T142" s="38"/>
      <c r="U142" s="40"/>
      <c r="V142" s="38"/>
      <c r="W142" s="41"/>
      <c r="X142" s="41"/>
      <c r="Y142" s="37"/>
      <c r="Z142" s="37"/>
      <c r="AD142" s="39"/>
      <c r="AE142" s="39"/>
    </row>
    <row r="144" spans="1:9">
      <c r="A144" s="84"/>
      <c r="B144" s="85"/>
      <c r="C144" s="85"/>
      <c r="D144" s="85"/>
      <c r="E144" s="85"/>
      <c r="F144" s="85"/>
      <c r="G144" s="85"/>
      <c r="H144" s="85"/>
      <c r="I144" s="85"/>
    </row>
    <row r="146" spans="1:9" ht="28.5" customHeight="1">
      <c r="A146" s="84"/>
      <c r="B146" s="85"/>
      <c r="C146" s="85"/>
      <c r="D146" s="85"/>
      <c r="E146" s="85"/>
      <c r="F146" s="85"/>
      <c r="G146" s="85"/>
      <c r="H146" s="85"/>
      <c r="I146" s="85"/>
    </row>
    <row r="147" spans="1:9">
      <c r="A147" s="84"/>
      <c r="B147" s="85"/>
      <c r="C147" s="85"/>
      <c r="D147" s="85"/>
      <c r="E147" s="85"/>
      <c r="F147" s="85"/>
      <c r="G147" s="85"/>
      <c r="H147" s="85"/>
      <c r="I147" s="85"/>
    </row>
    <row r="148" spans="1:9">
      <c r="A148" s="84"/>
      <c r="B148" s="85"/>
      <c r="C148" s="85"/>
      <c r="D148" s="85"/>
      <c r="E148" s="85"/>
      <c r="F148" s="85"/>
      <c r="G148" s="85"/>
      <c r="H148" s="85"/>
      <c r="I148" s="85"/>
    </row>
    <row r="149" spans="1:9">
      <c r="A149" s="84"/>
      <c r="B149" s="85"/>
      <c r="C149" s="85"/>
      <c r="D149" s="85"/>
      <c r="E149" s="85"/>
      <c r="F149" s="85"/>
      <c r="G149" s="85"/>
      <c r="H149" s="85"/>
      <c r="I149" s="85"/>
    </row>
    <row r="150" spans="1:9">
      <c r="A150" s="84"/>
      <c r="B150" s="85"/>
      <c r="C150" s="85"/>
      <c r="D150" s="85"/>
      <c r="E150" s="85"/>
      <c r="F150" s="85"/>
      <c r="G150" s="85"/>
      <c r="H150" s="85"/>
      <c r="I150" s="85"/>
    </row>
    <row r="151" spans="1:9" ht="38.25" customHeight="1">
      <c r="A151" s="84"/>
      <c r="B151" s="85"/>
      <c r="C151" s="85"/>
      <c r="D151" s="85"/>
      <c r="E151" s="85"/>
      <c r="F151" s="85"/>
      <c r="G151" s="85"/>
      <c r="H151" s="85"/>
      <c r="I151" s="85"/>
    </row>
    <row r="152" spans="1:9">
      <c r="A152" s="84"/>
      <c r="B152" s="85"/>
      <c r="C152" s="85"/>
      <c r="D152" s="85"/>
      <c r="E152" s="85"/>
      <c r="F152" s="85"/>
      <c r="G152" s="85"/>
      <c r="H152" s="85"/>
      <c r="I152" s="85"/>
    </row>
    <row r="153" spans="1:9" ht="16.5" customHeight="1">
      <c r="A153" s="84"/>
      <c r="B153" s="85"/>
      <c r="C153" s="85"/>
      <c r="D153" s="85"/>
      <c r="E153" s="85"/>
      <c r="F153" s="85"/>
      <c r="G153" s="85"/>
      <c r="H153" s="85"/>
      <c r="I153" s="85"/>
    </row>
    <row r="154" spans="1:9">
      <c r="A154" s="84"/>
      <c r="B154" s="85"/>
      <c r="C154" s="85"/>
      <c r="D154" s="85"/>
      <c r="E154" s="85"/>
      <c r="F154" s="85"/>
      <c r="G154" s="85"/>
      <c r="H154" s="85"/>
      <c r="I154" s="85"/>
    </row>
    <row r="156" spans="1:9" ht="39" customHeight="1">
      <c r="A156" s="33"/>
      <c r="B156" s="33"/>
      <c r="C156" s="33"/>
      <c r="D156" s="33"/>
      <c r="E156" s="33"/>
      <c r="F156" s="33"/>
      <c r="G156" s="33"/>
      <c r="H156" s="33"/>
      <c r="I156" s="33"/>
    </row>
    <row r="157" spans="1:9">
      <c r="A157" s="29"/>
      <c r="B157" s="86"/>
      <c r="C157" s="86"/>
      <c r="D157" s="86"/>
      <c r="E157" s="86"/>
      <c r="F157" s="86"/>
      <c r="G157" s="86"/>
      <c r="H157" s="86"/>
      <c r="I157" s="86"/>
    </row>
    <row r="158" spans="1:31">
      <c r="A158" s="13"/>
      <c r="B158" s="87"/>
      <c r="C158" s="13"/>
      <c r="D158" s="34"/>
      <c r="E158" s="34"/>
      <c r="F158" s="33"/>
      <c r="G158" s="33"/>
      <c r="H158" s="34"/>
      <c r="I158" s="34"/>
      <c r="J158" s="33"/>
      <c r="K158" s="29"/>
      <c r="L158" s="33"/>
      <c r="M158" s="33"/>
      <c r="N158" s="29"/>
      <c r="O158" s="33"/>
      <c r="P158" s="33"/>
      <c r="Q158" s="33"/>
      <c r="R158" s="33"/>
      <c r="S158" s="33"/>
      <c r="T158" s="33"/>
      <c r="V158" s="33"/>
      <c r="AD158" s="83" t="s">
        <v>11</v>
      </c>
      <c r="AE158" s="83"/>
    </row>
    <row r="159" spans="1:31" ht="77.25" customHeight="1">
      <c r="A159" s="13"/>
      <c r="B159" s="33"/>
      <c r="C159" s="13"/>
      <c r="D159" s="33"/>
      <c r="E159" s="34"/>
      <c r="F159" s="34"/>
      <c r="G159" s="34"/>
      <c r="H159" s="33"/>
      <c r="I159" s="33"/>
      <c r="J159" s="33"/>
      <c r="K159" s="34"/>
      <c r="L159" s="34"/>
      <c r="M159" s="34"/>
      <c r="N159" s="35"/>
      <c r="O159" s="34"/>
      <c r="P159" s="35"/>
      <c r="Q159" s="34"/>
      <c r="R159" s="34"/>
      <c r="S159" s="34"/>
      <c r="T159" s="34"/>
      <c r="U159" s="36"/>
      <c r="V159" s="34"/>
      <c r="W159" s="36"/>
      <c r="X159" s="36"/>
      <c r="Y159" s="36"/>
      <c r="Z159" s="36"/>
      <c r="AD159" s="8" t="s">
        <v>17</v>
      </c>
      <c r="AE159" s="8" t="s">
        <v>16</v>
      </c>
    </row>
    <row r="160" spans="1:31" ht="14.5">
      <c r="A160" s="67"/>
      <c r="B160" s="69"/>
      <c r="C160" s="68"/>
      <c r="D160" s="38"/>
      <c r="E160" s="38"/>
      <c r="F160" s="45"/>
      <c r="G160" s="45"/>
      <c r="H160" s="38"/>
      <c r="I160" s="38"/>
      <c r="J160" s="38"/>
      <c r="K160" s="38"/>
      <c r="L160" s="39"/>
      <c r="M160" s="39"/>
      <c r="N160" s="38"/>
      <c r="O160" s="38"/>
      <c r="P160" s="38"/>
      <c r="Q160" s="38"/>
      <c r="R160" s="38"/>
      <c r="S160" s="38"/>
      <c r="T160" s="38"/>
      <c r="U160" s="40"/>
      <c r="V160" s="38"/>
      <c r="W160" s="41"/>
      <c r="X160" s="41"/>
      <c r="Y160" s="37"/>
      <c r="Z160" s="37"/>
      <c r="AD160" s="44" t="b">
        <f>IF(AND(B160&gt;0,B160&lt;=$E$6),B160*$G$6,IF(AND(B160&gt;$E$6,B160&lt;=$E$7),((B160-$E$6)*$G$7)+($E$6*$G$6),IF(AND(B160&gt;$E$7,B160&lt;=$E$8),((B160-$E$7)*$G$8)+(($E$7-$E$6)*$G$7)+($E$6*$G$6),IF(AND(B160&gt;$E$8,B160&lt;=$E$9),((B160-$E$8)*$G$9)+(($E$8-$E$7)*$G$8)+(($E$7-$E$6)*$G$7)+($E$6*$G$6),IF(AND(B160&gt;$E$9,B160&lt;=$E$10),((B160-$E$9)*$G$10)+(($E$9-$E$8)*$G$9)+(($E$8-$E$7)*$G$8)+(($E$7-$E$6)*$G$7)+($E$6*$G$6),IF(AND(B160&gt;$E$10),((B160-$E$10)*$G$11)+(($E$10-$E$9)*$G$10)+(($E$9-$E$8)*$G$9)+(($E$8-$E$7)*$G$8)+(($E$7-$E$6)*$G$7)+($E$6*$G$6)))))))</f>
        <v>0</v>
      </c>
      <c r="AE160" s="44" t="b">
        <f>IF(AND(E160&gt;0,E160&lt;=$E$6),E160*$G$6,IF(AND(E160&gt;$E$6,E160&lt;=$E$7),((E160-$E$6)*$G$7)+($E$6*$G$6),IF(AND(E160&gt;$E$7,E160&lt;=$E$8),((E160-$E$7)*$G$8)+(($E$7-$E$6)*$G$7)+($E$6*$G$6),IF(AND(E160&gt;$E$8,E160&lt;=$E$9),((E160-$E$8)*$G$9)+(($E$8-$E$7)*$G$8)+(($E$7-$E$6)*$G$7)+($E$6*$G$6),IF(AND(E160&gt;$E$9,E160&lt;=$E$10),((E160-$E$9)*$G$10)+(($E$9-$E$8)*$G$9)+(($E$8-$E$7)*$G$8)+(($E$7-$E$6)*$G$7)+($E$6*$G$6),IF(AND(E160&gt;$E$10),((E160-$E$10)*$G$11)+(($E$10-$E$9)*$G$10)+(($E$9-$E$8)*$G$9)+(($E$8-$E$7)*$G$8)+(($E$7-$E$6)*$G$7)+($E$6*$G$6)))))))</f>
        <v>0</v>
      </c>
    </row>
    <row r="162" spans="6:6">
      <c r="F162" s="45"/>
    </row>
    <row r="164" spans="6:6">
      <c r="F164" s="39"/>
    </row>
    <row r="177" s="13" customFormat="1"/>
    <row r="178" s="13" customFormat="1"/>
    <row r="179" s="13" customFormat="1"/>
  </sheetData>
  <mergeCells count="65">
    <mergeCell ref="A13:I13"/>
    <mergeCell ref="A2:I2"/>
    <mergeCell ref="D3:I3"/>
    <mergeCell ref="M3:Q3"/>
    <mergeCell ref="A4:B11"/>
    <mergeCell ref="Q4:Q5"/>
    <mergeCell ref="AD18:AE18"/>
    <mergeCell ref="A14:I14"/>
    <mergeCell ref="A15:I15"/>
    <mergeCell ref="A16:I16"/>
    <mergeCell ref="AD16:AE16"/>
    <mergeCell ref="A17:J17"/>
    <mergeCell ref="A18:A19"/>
    <mergeCell ref="B18:B19"/>
    <mergeCell ref="C18:C19"/>
    <mergeCell ref="D18:D19"/>
    <mergeCell ref="E18:E19"/>
    <mergeCell ref="F18:G18"/>
    <mergeCell ref="H18:H19"/>
    <mergeCell ref="I18:I19"/>
    <mergeCell ref="J18:J19"/>
    <mergeCell ref="L18:M18"/>
    <mergeCell ref="AD113:AE113"/>
    <mergeCell ref="A101:I101"/>
    <mergeCell ref="A103:I103"/>
    <mergeCell ref="A104:I104"/>
    <mergeCell ref="A105:I105"/>
    <mergeCell ref="A106:I106"/>
    <mergeCell ref="A107:I107"/>
    <mergeCell ref="A108:I108"/>
    <mergeCell ref="L113:M113"/>
    <mergeCell ref="A63:I63"/>
    <mergeCell ref="A65:J66"/>
    <mergeCell ref="F67:G67"/>
    <mergeCell ref="H67:H68"/>
    <mergeCell ref="I67:I68"/>
    <mergeCell ref="J67:J68"/>
    <mergeCell ref="A67:A68"/>
    <mergeCell ref="B67:B68"/>
    <mergeCell ref="C67:C68"/>
    <mergeCell ref="D67:D68"/>
    <mergeCell ref="E67:E68"/>
    <mergeCell ref="E158:E159"/>
    <mergeCell ref="A148:I148"/>
    <mergeCell ref="A149:I149"/>
    <mergeCell ref="A150:I150"/>
    <mergeCell ref="A144:I144"/>
    <mergeCell ref="A146:I146"/>
    <mergeCell ref="A147:I147"/>
    <mergeCell ref="J158:J159"/>
    <mergeCell ref="L158:M158"/>
    <mergeCell ref="AD158:AE158"/>
    <mergeCell ref="F158:G158"/>
    <mergeCell ref="A151:I151"/>
    <mergeCell ref="A152:I152"/>
    <mergeCell ref="A153:I153"/>
    <mergeCell ref="A154:I154"/>
    <mergeCell ref="A156:I156"/>
    <mergeCell ref="A157:I157"/>
    <mergeCell ref="H158:H159"/>
    <mergeCell ref="I158:I159"/>
    <mergeCell ref="A158:A159"/>
    <mergeCell ref="B158:B159"/>
    <mergeCell ref="C158:C159"/>
    <mergeCell ref="D158:D159"/>
  </mergeCells>
  <pageMargins left="0.70866141732283472" right="0.70866141732283472" top="0.74803149606299213" bottom="0.74803149606299213" header="0.31496062992125984" footer="0.31496062992125984"/>
  <pageSetup paperSize="9" scale="80" orientation="landscape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EB6BC560A38A4AB2D951C1DFEB9C06" ma:contentTypeVersion="0" ma:contentTypeDescription="Create a new document." ma:contentTypeScope="" ma:versionID="99211ca28cb2794afdafbc38915e15c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/>
</p:properties>
</file>

<file path=customXml/itemProps1.xml><?xml version="1.0" encoding="utf-8"?>
<ds:datastoreItem xmlns:ds="http://schemas.openxmlformats.org/officeDocument/2006/customXml" ds:itemID="{42276B9B-A249-4CD4-9F7B-B0BFAA3D30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D220DD-71A0-4D24-AD18-9C8CB6DF9A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535593-095B-49F5-86BF-9AC70ED6F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>
  <Application>Microsoft Excel</Application>
  <Company>Imperial College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eecase</dc:creator>
  <cp:keywords/>
  <cp:lastModifiedBy>Cara Wright</cp:lastModifiedBy>
  <dcterms:created xsi:type="dcterms:W3CDTF">2003-09-29T10:55:59Z</dcterms:created>
  <dcterms:modified xsi:type="dcterms:W3CDTF">2025-01-06T19:01:10Z</dcterms:modified>
  <dc:subject/>
  <cp:lastPrinted>2017-08-05T17:48:28Z</cp:lastPrinted>
  <dc:title>Ready Reckoner USS Mar 2025 CSG Professorial Scales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0x01010012EB6BC560A38A4AB2D951C1DFEB9C06</vt:lpstr>
  </property>
</Properties>
</file>