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5Scls(USS PenPlus)" sheetId="13" r:id="rId1"/>
  </sheets>
  <definedNames>
    <definedName name="_xlnm.Print_Area" comment="" localSheetId="0">'MAR25Scls(USS PenPlus)'!$A$2:$J$108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<sst xmlns="http://schemas.openxmlformats.org/spreadsheetml/2006/main" uniqueCount="36" count="71">
  <si>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</si>
  <si>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</si>
  <si>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</si>
  <si>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</si>
  <si>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</si>
  <si>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</si>
  <si>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</si>
  <si>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</si>
  <si>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</si>
  <si>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</si>
  <si>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</si>
  <si>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</si>
  <si>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</si>
  <si>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</si>
  <si>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</si>
  <si>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</si>
  <si>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</si>
  <si>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</si>
  <si>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</si>
  <si>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</si>
  <si>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Adjusted Salary (Contractual Basic Salary if participating in PensionsPlus)</t>
  </si>
  <si>
    <t>Ee's NICs pre-PensionsPlus</t>
  </si>
  <si>
    <t>Ee's NICs post-PensionsPlus</t>
  </si>
  <si>
    <t>USS E'yees</t>
  </si>
  <si>
    <t>USS'Eyers</t>
  </si>
  <si>
    <t>Enter any amount in Cell B115 if you cannot find your exact Annual Basic including London Allowance in the above      Column B (Cell B21 to B100)  and it will work out the rest of the columns</t>
  </si>
  <si>
    <t>USS PensionsPlus Rates</t>
  </si>
  <si>
    <t>Tax</t>
  </si>
  <si>
    <t>Contracted -Out Scheme NI BANDS FOR TAX YEAR 2024-2025</t>
  </si>
  <si>
    <t>TAX YEAR 2024-2025</t>
  </si>
  <si>
    <t>Employee USS Contribution on basic salary @ 6.10%</t>
  </si>
  <si>
    <r>
      <t>University USS</t>
    </r>
    <r>
      <rPr>
        <b/>
        <sz val="8"/>
        <color rgb="FFFF0000"/>
        <rFont val="Arial"/>
        <family val="2"/>
        <charset val="0"/>
      </rPr>
      <t xml:space="preserve"> </t>
    </r>
    <r>
      <rPr>
        <b/>
        <sz val="8"/>
        <rFont val="Arial"/>
        <family val="2"/>
        <charset val="0"/>
      </rPr>
      <t>contribution made on behalf of the employee if participating in PensionsPlus@ 6.10%</t>
    </r>
  </si>
  <si>
    <t>University USS contribution made on behalf of the employee if participating in PensionsPlus@ 6.10%</t>
  </si>
  <si>
    <t>CSG Salary Scales based on 1st March 2025 Salary Details</t>
  </si>
  <si>
    <t>Basic Salary Per Annum  01-Mar-2025 (Full Time)</t>
  </si>
  <si>
    <t>Basic Salary Per Annum              01-MAR-2025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</si>
</sst>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8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164" formatCode="&quot;£&quot;#,##0"/>
    <numFmt numFmtId="165" formatCode="&quot;£&quot;#,##0.00"/>
    <numFmt numFmtId="166" formatCode="0.0000"/>
    <numFmt numFmtId="167" formatCode="0.00_ ;[Red]\-0.00\ "/>
  </numFmts>
  <fonts count="31">
    <font>
      <sz val="10"/>
      <name val="Arial"/>
      <charset val="0"/>
    </font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sz val="10"/>
      <name val="Arial"/>
      <charset val="0"/>
    </font>
    <font>
      <b/>
      <sz val="10"/>
      <name val="Arial"/>
      <family val="2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  <font>
      <b/>
      <sz val="10"/>
      <color theme="1"/>
      <name val="Arial"/>
      <family val="2"/>
      <charset val="0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3">
    <xf numFmtId="0" fontId="0" fillId="0" borderId="0"/>
    <xf numFmtId="0" fontId="7" fillId="2" borderId="0" applyAlignment="0" applyBorder="0" applyNumberFormat="0" applyProtection="0"/>
    <xf numFmtId="0" fontId="7" fillId="3" borderId="0" applyAlignment="0" applyBorder="0" applyNumberFormat="0" applyProtection="0"/>
    <xf numFmtId="0" fontId="7" fillId="4" borderId="0" applyAlignment="0" applyBorder="0" applyNumberFormat="0" applyProtection="0"/>
    <xf numFmtId="0" fontId="7" fillId="5" borderId="0" applyAlignment="0" applyBorder="0" applyNumberFormat="0" applyProtection="0"/>
    <xf numFmtId="0" fontId="7" fillId="6" borderId="0" applyAlignment="0" applyBorder="0" applyNumberFormat="0" applyProtection="0"/>
    <xf numFmtId="0" fontId="7" fillId="7" borderId="0" applyAlignment="0" applyBorder="0" applyNumberFormat="0" applyProtection="0"/>
    <xf numFmtId="0" fontId="7" fillId="8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5" borderId="0" applyAlignment="0" applyBorder="0" applyNumberFormat="0" applyProtection="0"/>
    <xf numFmtId="0" fontId="7" fillId="8" borderId="0" applyAlignment="0" applyBorder="0" applyNumberFormat="0" applyProtection="0"/>
    <xf numFmtId="0" fontId="7" fillId="11" borderId="0" applyAlignment="0" applyBorder="0" applyNumberFormat="0" applyProtection="0"/>
    <xf numFmtId="0" fontId="8" fillId="12" borderId="0" applyAlignment="0" applyBorder="0" applyNumberFormat="0" applyProtection="0"/>
    <xf numFmtId="0" fontId="8" fillId="9" borderId="0" applyAlignment="0" applyBorder="0" applyNumberFormat="0" applyProtection="0"/>
    <xf numFmtId="0" fontId="8" fillId="10" borderId="0" applyAlignment="0" applyBorder="0" applyNumberFormat="0" applyProtection="0"/>
    <xf numFmtId="0" fontId="8" fillId="13" borderId="0" applyAlignment="0" applyBorder="0" applyNumberFormat="0" applyProtection="0"/>
    <xf numFmtId="0" fontId="8" fillId="14" borderId="0" applyAlignment="0" applyBorder="0" applyNumberFormat="0" applyProtection="0"/>
    <xf numFmtId="0" fontId="8" fillId="15" borderId="0" applyAlignment="0" applyBorder="0" applyNumberFormat="0" applyProtection="0"/>
    <xf numFmtId="0" fontId="8" fillId="16" borderId="0" applyAlignment="0" applyBorder="0" applyNumberFormat="0" applyProtection="0"/>
    <xf numFmtId="0" fontId="8" fillId="17" borderId="0" applyAlignment="0" applyBorder="0" applyNumberFormat="0" applyProtection="0"/>
    <xf numFmtId="0" fontId="8" fillId="18" borderId="0" applyAlignment="0" applyBorder="0" applyNumberFormat="0" applyProtection="0"/>
    <xf numFmtId="0" fontId="8" fillId="13" borderId="0" applyAlignment="0" applyBorder="0" applyNumberFormat="0" applyProtection="0"/>
    <xf numFmtId="0" fontId="8" fillId="14" borderId="0" applyAlignment="0" applyBorder="0" applyNumberFormat="0" applyProtection="0"/>
    <xf numFmtId="0" fontId="8" fillId="19" borderId="0" applyAlignment="0" applyBorder="0" applyNumberFormat="0" applyProtection="0"/>
    <xf numFmtId="0" fontId="9" fillId="3" borderId="0" applyAlignment="0" applyBorder="0" applyNumberFormat="0" applyProtection="0"/>
    <xf numFmtId="0" fontId="10" fillId="20" borderId="1" applyAlignment="0" applyNumberFormat="0" applyProtection="0"/>
    <xf numFmtId="0" fontId="11" fillId="21" borderId="2" applyAlignment="0" applyNumberFormat="0" applyProtection="0"/>
    <xf numFmtId="0" fontId="12" fillId="0" borderId="0" applyAlignment="0" applyBorder="0" applyNumberFormat="0" applyFill="0" applyProtection="0"/>
    <xf numFmtId="0" fontId="13" fillId="4" borderId="0" applyAlignment="0" applyBorder="0" applyNumberFormat="0" applyProtection="0"/>
    <xf numFmtId="0" fontId="14" fillId="0" borderId="3" applyAlignment="0" applyNumberFormat="0" applyFill="0" applyProtection="0"/>
    <xf numFmtId="0" fontId="15" fillId="0" borderId="4" applyAlignment="0" applyNumberFormat="0" applyFill="0" applyProtection="0"/>
    <xf numFmtId="0" fontId="16" fillId="0" borderId="5" applyAlignment="0" applyNumberFormat="0" applyFill="0" applyProtection="0"/>
    <xf numFmtId="0" fontId="16" fillId="0" borderId="0" applyAlignment="0" applyBorder="0" applyNumberFormat="0" applyFill="0" applyProtection="0"/>
    <xf numFmtId="0" fontId="17" fillId="7" borderId="1" applyAlignment="0" applyNumberFormat="0" applyProtection="0"/>
    <xf numFmtId="0" fontId="18" fillId="0" borderId="6" applyAlignment="0" applyNumberFormat="0" applyFill="0" applyProtection="0"/>
    <xf numFmtId="0" fontId="19" fillId="22" borderId="0" applyAlignment="0" applyBorder="0" applyNumberFormat="0" applyProtection="0"/>
    <xf numFmtId="0" fontId="2" fillId="23" borderId="7" applyAlignment="0" applyFont="0" applyNumberFormat="0" applyProtection="0"/>
    <xf numFmtId="0" fontId="20" fillId="20" borderId="8" applyAlignment="0" applyNumberFormat="0" applyProtection="0"/>
    <xf numFmtId="0" fontId="21" fillId="0" borderId="0" applyAlignment="0" applyBorder="0" applyNumberFormat="0" applyFill="0" applyProtection="0"/>
    <xf numFmtId="0" fontId="22" fillId="0" borderId="9" applyAlignment="0" applyNumberFormat="0" applyFill="0" applyProtection="0"/>
    <xf numFmtId="0" fontId="23" fillId="0" borderId="0" applyAlignment="0" applyBorder="0" applyNumberFormat="0" applyFill="0" applyProtection="0"/>
    <xf numFmtId="0" fontId="2" fillId="0" borderId="0"/>
    <xf numFmtId="0" fontId="1" fillId="0" borderId="0"/>
  </cellStyleXfs>
  <cellXfs>
    <xf numFmtId="0" fontId="0" fillId="0" borderId="0" xfId="0"/>
    <xf numFmtId="0" fontId="5" fillId="0" borderId="10" xfId="0" applyBorder="1" applyFont="1"/>
    <xf numFmtId="0" fontId="25" fillId="0" borderId="11" xfId="0" applyAlignment="1" applyBorder="1" applyFont="1">
      <alignment horizontal="center" vertical="center"/>
    </xf>
    <xf numFmtId="0" fontId="25" fillId="0" borderId="12" xfId="0" applyAlignment="1" applyBorder="1" applyFont="1">
      <alignment horizontal="center" vertical="center"/>
    </xf>
    <xf numFmtId="49" fontId="5" fillId="24" borderId="10" xfId="0" applyBorder="1" applyFont="1" applyNumberFormat="1" applyFill="1"/>
    <xf numFmtId="0" fontId="5" fillId="24" borderId="10" xfId="0" applyBorder="1" applyFont="1" applyFill="1"/>
    <xf numFmtId="10" fontId="5" fillId="24" borderId="10" xfId="0" applyBorder="1" applyFont="1" applyNumberFormat="1" applyFill="1"/>
    <xf numFmtId="0" fontId="5" fillId="25" borderId="10" xfId="0" applyBorder="1" applyFont="1" applyFill="1"/>
    <xf numFmtId="0" fontId="6" fillId="24" borderId="10" xfId="0" applyAlignment="1" applyBorder="1" applyFont="1" applyFill="1">
      <alignment horizontal="center" vertical="center" wrapText="1"/>
    </xf>
    <xf numFmtId="0" fontId="6" fillId="0" borderId="10" xfId="0" applyAlignment="1" applyBorder="1" applyFont="1">
      <alignment horizontal="center" vertical="center" wrapText="1"/>
    </xf>
    <xf numFmtId="7" fontId="5" fillId="0" borderId="10" xfId="0" applyAlignment="1" applyBorder="1" applyFont="1" applyNumberFormat="1">
      <alignment vertical="center"/>
    </xf>
    <xf numFmtId="0" fontId="5" fillId="0" borderId="13" xfId="0" applyAlignment="1" applyBorder="1" applyFont="1">
      <alignment horizontal="center" vertical="center"/>
    </xf>
    <xf numFmtId="0" fontId="5" fillId="0" borderId="14" xfId="0" applyAlignment="1" applyBorder="1" applyFont="1">
      <alignment horizontal="center" vertical="center"/>
    </xf>
    <xf numFmtId="0" fontId="5" fillId="0" borderId="0" xfId="0" applyFont="1"/>
    <xf numFmtId="0" fontId="5" fillId="26" borderId="0" xfId="0" applyFont="1" applyFill="1"/>
    <xf numFmtId="0" fontId="5" fillId="24" borderId="10" xfId="0" applyAlignment="1" applyBorder="1" applyFont="1" applyFill="1">
      <alignment horizontal="center"/>
    </xf>
    <xf numFmtId="2" fontId="5" fillId="24" borderId="10" xfId="0" applyBorder="1" applyFont="1" applyNumberFormat="1" applyFill="1"/>
    <xf numFmtId="7" fontId="5" fillId="24" borderId="10" xfId="0" applyBorder="1" applyFont="1" applyNumberFormat="1" applyFill="1"/>
    <xf numFmtId="164" fontId="5" fillId="0" borderId="10" xfId="0" applyAlignment="1" applyBorder="1" applyFont="1" applyNumberFormat="1">
      <alignment horizontal="center"/>
    </xf>
    <xf numFmtId="0" fontId="5" fillId="25" borderId="15" xfId="0" applyBorder="1" applyFont="1" applyFill="1"/>
    <xf numFmtId="0" fontId="5" fillId="24" borderId="16" xfId="0" applyBorder="1" applyFont="1" applyFill="1"/>
    <xf numFmtId="167" fontId="5" fillId="24" borderId="10" xfId="0" applyBorder="1" applyFont="1" applyNumberFormat="1" applyFill="1"/>
    <xf numFmtId="166" fontId="5" fillId="24" borderId="16" xfId="0" applyBorder="1" applyFont="1" applyNumberFormat="1" applyFill="1"/>
    <xf numFmtId="2" fontId="5" fillId="24" borderId="15" xfId="0" applyBorder="1" applyFont="1" applyNumberFormat="1" applyFill="1"/>
    <xf numFmtId="0" fontId="5" fillId="24" borderId="15" xfId="0" applyBorder="1" applyFont="1" applyFill="1"/>
    <xf numFmtId="167" fontId="5" fillId="0" borderId="10" xfId="0" applyBorder="1" applyFont="1" applyNumberFormat="1"/>
    <xf numFmtId="166" fontId="5" fillId="0" borderId="16" xfId="0" applyBorder="1" applyFont="1" applyNumberFormat="1"/>
    <xf numFmtId="2" fontId="5" fillId="0" borderId="10" xfId="0" applyBorder="1" applyFont="1" applyNumberFormat="1"/>
    <xf numFmtId="10" fontId="5" fillId="0" borderId="10" xfId="0" applyBorder="1" applyFont="1" applyNumberFormat="1"/>
    <xf numFmtId="0" fontId="5" fillId="0" borderId="0" xfId="0" applyAlignment="1" applyFont="1">
      <alignment horizontal="center" vertical="center"/>
    </xf>
    <xf numFmtId="0" fontId="27" fillId="0" borderId="0" xfId="0" applyFont="1"/>
    <xf numFmtId="0" fontId="5" fillId="0" borderId="17" xfId="0" applyBorder="1" applyFont="1"/>
    <xf numFmtId="0" fontId="5" fillId="0" borderId="12" xfId="0" applyBorder="1" applyFont="1"/>
    <xf numFmtId="0" fontId="5" fillId="0" borderId="0" xfId="0" applyAlignment="1" applyFont="1">
      <alignment horizontal="center" vertical="center" wrapText="1"/>
    </xf>
    <xf numFmtId="0" fontId="6" fillId="0" borderId="0" xfId="0" applyAlignment="1" applyFont="1">
      <alignment horizontal="center" vertical="center" wrapText="1"/>
    </xf>
    <xf numFmtId="0" fontId="6" fillId="0" borderId="0" xfId="0" applyFont="1"/>
    <xf numFmtId="0" fontId="6" fillId="0" borderId="0" xfId="42" applyAlignment="1" applyFont="1">
      <alignment horizontal="center" vertical="center" wrapText="1"/>
    </xf>
    <xf numFmtId="165" fontId="5" fillId="0" borderId="0" xfId="0" applyFont="1" applyNumberFormat="1"/>
    <xf numFmtId="7" fontId="5" fillId="0" borderId="0" xfId="0" applyAlignment="1" applyFont="1" applyNumberFormat="1">
      <alignment vertical="center"/>
    </xf>
    <xf numFmtId="7" fontId="5" fillId="0" borderId="0" xfId="0" applyFont="1" applyNumberFormat="1"/>
    <xf numFmtId="165" fontId="28" fillId="0" borderId="0" xfId="0" applyFont="1" applyNumberFormat="1"/>
    <xf numFmtId="165" fontId="5" fillId="0" borderId="0" xfId="0" applyAlignment="1" applyFont="1" applyNumberFormat="1">
      <alignment vertical="center"/>
    </xf>
    <xf numFmtId="2" fontId="5" fillId="0" borderId="0" xfId="0" applyFont="1" applyNumberFormat="1"/>
    <xf numFmtId="0" fontId="5" fillId="27" borderId="18" xfId="0" applyBorder="1" applyFont="1" applyFill="1"/>
    <xf numFmtId="7" fontId="5" fillId="24" borderId="19" xfId="0" applyBorder="1" applyFont="1" applyNumberFormat="1" applyFill="1"/>
    <xf numFmtId="8" fontId="5" fillId="0" borderId="0" xfId="0" applyFont="1" applyNumberFormat="1"/>
    <xf numFmtId="0" fontId="5" fillId="27" borderId="20" xfId="0" applyBorder="1" applyFont="1" applyFill="1"/>
    <xf numFmtId="0" fontId="5" fillId="0" borderId="21" xfId="0" applyAlignment="1" applyBorder="1" applyFont="1">
      <alignment horizontal="center" vertical="center"/>
    </xf>
    <xf numFmtId="0" fontId="25" fillId="0" borderId="22" xfId="0" applyAlignment="1" applyBorder="1" applyFont="1">
      <alignment horizontal="center" vertical="center"/>
    </xf>
    <xf numFmtId="0" fontId="5" fillId="26" borderId="23" xfId="0" applyBorder="1" applyFont="1" applyFill="1"/>
    <xf numFmtId="0" fontId="5" fillId="24" borderId="23" xfId="0" applyBorder="1" applyFont="1" applyFill="1"/>
    <xf numFmtId="167" fontId="5" fillId="24" borderId="23" xfId="0" applyBorder="1" applyFont="1" applyNumberFormat="1" applyFill="1"/>
    <xf numFmtId="0" fontId="25" fillId="0" borderId="24" xfId="0" applyAlignment="1" applyBorder="1" applyFont="1">
      <alignment horizontal="center" vertical="center"/>
    </xf>
    <xf numFmtId="0" fontId="5" fillId="0" borderId="25" xfId="0" applyAlignment="1" applyBorder="1" applyFont="1">
      <alignment horizontal="center"/>
    </xf>
    <xf numFmtId="8" fontId="5" fillId="0" borderId="10" xfId="0" applyBorder="1" applyFont="1" applyNumberFormat="1"/>
    <xf numFmtId="0" fontId="5" fillId="0" borderId="10" xfId="0" applyAlignment="1" applyBorder="1" applyFont="1">
      <alignment horizontal="right" vertical="top" wrapText="1"/>
    </xf>
    <xf numFmtId="0" fontId="5" fillId="27" borderId="26" xfId="0" applyAlignment="1" applyBorder="1" applyFont="1" applyFill="1">
      <alignment wrapText="1"/>
    </xf>
    <xf numFmtId="0" fontId="5" fillId="27" borderId="27" xfId="0" applyAlignment="1" applyBorder="1" applyFont="1" applyFill="1">
      <alignment wrapText="1"/>
    </xf>
    <xf numFmtId="0" fontId="5" fillId="27" borderId="28" xfId="0" applyAlignment="1" applyBorder="1" applyFont="1" applyFill="1">
      <alignment wrapText="1"/>
    </xf>
    <xf numFmtId="0" fontId="5" fillId="0" borderId="10" xfId="0" applyAlignment="1" applyBorder="1" applyFont="1">
      <alignment horizontal="center" wrapText="1"/>
    </xf>
    <xf numFmtId="164" fontId="5" fillId="26" borderId="10" xfId="0" applyAlignment="1" applyBorder="1" applyFont="1" applyNumberFormat="1" applyFill="1" applyProtection="1">
      <alignment horizontal="center" wrapText="1"/>
      <protection locked="0"/>
    </xf>
    <xf numFmtId="164" fontId="5" fillId="0" borderId="10" xfId="0" applyAlignment="1" applyBorder="1" applyFont="1" applyNumberFormat="1">
      <alignment horizontal="center" wrapText="1"/>
    </xf>
    <xf numFmtId="7" fontId="5" fillId="0" borderId="10" xfId="0" applyAlignment="1" applyBorder="1" applyFont="1" applyNumberFormat="1">
      <alignment vertical="center" wrapText="1"/>
    </xf>
    <xf numFmtId="8" fontId="5" fillId="0" borderId="10" xfId="0" applyAlignment="1" applyBorder="1" applyFont="1" applyNumberFormat="1">
      <alignment wrapText="1"/>
    </xf>
    <xf numFmtId="0" fontId="5" fillId="0" borderId="0" xfId="0" applyAlignment="1" applyFont="1">
      <alignment wrapText="1"/>
    </xf>
    <xf numFmtId="8" fontId="5" fillId="0" borderId="0" xfId="0" applyAlignment="1" applyFont="1" applyNumberFormat="1">
      <alignment wrapText="1"/>
    </xf>
    <xf numFmtId="7" fontId="5" fillId="0" borderId="0" xfId="0" applyAlignment="1" applyFont="1" applyNumberFormat="1">
      <alignment wrapText="1"/>
    </xf>
    <xf numFmtId="0" fontId="5" fillId="0" borderId="0" xfId="0" applyAlignment="1" applyFont="1">
      <alignment horizontal="center"/>
    </xf>
    <xf numFmtId="164" fontId="5" fillId="0" borderId="0" xfId="0" applyAlignment="1" applyFont="1" applyNumberFormat="1">
      <alignment horizontal="center"/>
    </xf>
    <xf numFmtId="164" fontId="5" fillId="0" borderId="0" xfId="0" applyAlignment="1" applyFont="1" applyNumberFormat="1" applyProtection="1">
      <alignment horizontal="center"/>
      <protection locked="0"/>
    </xf>
    <xf numFmtId="167" fontId="5" fillId="0" borderId="29" xfId="0" applyBorder="1" applyFont="1" applyNumberFormat="1"/>
    <xf numFmtId="0" fontId="5" fillId="0" borderId="15" xfId="0" applyBorder="1" applyFont="1"/>
    <xf numFmtId="0" fontId="5" fillId="0" borderId="30" xfId="0" applyAlignment="1" applyBorder="1" applyFont="1">
      <alignment horizontal="center" vertical="center"/>
    </xf>
    <xf numFmtId="0" fontId="5" fillId="0" borderId="30" xfId="0" applyAlignment="1" applyBorder="1" applyFont="1">
      <alignment horizontal="left"/>
    </xf>
    <xf numFmtId="0" fontId="5" fillId="0" borderId="30" xfId="0" applyBorder="1" applyFont="1"/>
    <xf numFmtId="0" fontId="5" fillId="0" borderId="0" xfId="0" applyAlignment="1" applyFont="1">
      <alignment horizontal="right" vertical="top" wrapText="1"/>
    </xf>
    <xf numFmtId="42" fontId="5" fillId="0" borderId="0" xfId="0" applyFont="1" applyNumberFormat="1"/>
    <xf numFmtId="0" fontId="5" fillId="0" borderId="0" xfId="0" applyAlignment="1" applyFont="1">
      <alignment vertical="center"/>
    </xf>
    <xf numFmtId="7" fontId="5" fillId="0" borderId="31" xfId="0" applyAlignment="1" applyBorder="1" applyFont="1" applyNumberFormat="1">
      <alignment vertical="center"/>
    </xf>
    <xf numFmtId="8" fontId="5" fillId="0" borderId="31" xfId="0" applyBorder="1" applyFont="1" applyNumberFormat="1"/>
    <xf numFmtId="42" fontId="30" fillId="0" borderId="0" xfId="0" applyFont="1" applyNumberFormat="1"/>
    <xf numFmtId="0" fontId="5" fillId="0" borderId="31" xfId="0" applyAlignment="1" applyBorder="1" applyFont="1">
      <alignment horizontal="right" vertical="top" wrapText="1"/>
    </xf>
    <xf numFmtId="164" fontId="5" fillId="0" borderId="32" xfId="0" applyAlignment="1" applyBorder="1" applyFont="1" applyNumberFormat="1">
      <alignment horizontal="center"/>
    </xf>
    <xf numFmtId="5" fontId="28" fillId="0" borderId="10" xfId="43" applyAlignment="1" applyBorder="1" applyFont="1" applyNumberFormat="1">
      <alignment horizontal="center"/>
    </xf>
    <xf numFmtId="0" fontId="5" fillId="24" borderId="10" xfId="0" applyAlignment="1" applyBorder="1" applyFont="1" applyFill="1">
      <alignment horizontal="center" vertical="center" wrapText="1"/>
    </xf>
    <xf numFmtId="0" fontId="5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5" fontId="6" fillId="0" borderId="0" xfId="0" applyAlignment="1" applyFont="1" applyNumberFormat="1">
      <alignment horizontal="center" vertical="center" wrapText="1"/>
    </xf>
    <xf numFmtId="0" fontId="5" fillId="27" borderId="33" xfId="0" applyAlignment="1" applyBorder="1" applyFont="1" applyFill="1">
      <alignment horizontal="left" wrapText="1"/>
    </xf>
    <xf numFmtId="0" fontId="2" fillId="27" borderId="34" xfId="0" applyAlignment="1" applyBorder="1" applyFont="1" applyFill="1">
      <alignment wrapText="1"/>
    </xf>
    <xf numFmtId="0" fontId="2" fillId="27" borderId="35" xfId="0" applyAlignment="1" applyBorder="1" applyFont="1" applyFill="1">
      <alignment wrapText="1"/>
    </xf>
    <xf numFmtId="0" fontId="5" fillId="26" borderId="36" xfId="0" applyAlignment="1" applyBorder="1" applyFont="1" applyFill="1">
      <alignment horizontal="center" vertical="center" wrapText="1"/>
    </xf>
    <xf numFmtId="0" fontId="5" fillId="26" borderId="37" xfId="0" applyAlignment="1" applyBorder="1" applyFont="1" applyFill="1">
      <alignment horizontal="center" vertical="center" wrapText="1"/>
    </xf>
    <xf numFmtId="0" fontId="5" fillId="26" borderId="38" xfId="0" applyAlignment="1" applyBorder="1" applyFont="1" applyFill="1">
      <alignment horizontal="center" vertical="center" wrapText="1"/>
    </xf>
    <xf numFmtId="0" fontId="5" fillId="26" borderId="17" xfId="0" applyAlignment="1" applyBorder="1" applyFont="1" applyFill="1">
      <alignment horizontal="center" vertical="center" wrapText="1"/>
    </xf>
    <xf numFmtId="0" fontId="5" fillId="26" borderId="39" xfId="0" applyAlignment="1" applyBorder="1" applyFont="1" applyFill="1">
      <alignment horizontal="center" vertical="center" wrapText="1"/>
    </xf>
    <xf numFmtId="0" fontId="5" fillId="26" borderId="12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0" fontId="6" fillId="0" borderId="19" xfId="0" applyAlignment="1" applyBorder="1" applyFont="1">
      <alignment horizontal="center" vertical="center" wrapText="1"/>
    </xf>
    <xf numFmtId="0" fontId="5" fillId="0" borderId="40" xfId="0" applyAlignment="1" applyBorder="1" applyFont="1">
      <alignment horizontal="center" vertical="center" wrapText="1"/>
    </xf>
    <xf numFmtId="0" fontId="6" fillId="25" borderId="19" xfId="0" applyAlignment="1" applyBorder="1" applyFont="1" applyFill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5" fillId="25" borderId="19" xfId="0" applyAlignment="1" applyBorder="1" applyFont="1" applyFill="1">
      <alignment wrapText="1"/>
    </xf>
    <xf numFmtId="0" fontId="5" fillId="25" borderId="40" xfId="0" applyAlignment="1" applyBorder="1" applyFont="1" applyFill="1">
      <alignment wrapText="1"/>
    </xf>
    <xf numFmtId="15" fontId="6" fillId="0" borderId="19" xfId="0" applyAlignment="1" applyBorder="1" applyFont="1" applyNumberFormat="1">
      <alignment horizontal="center" vertical="center" wrapText="1"/>
    </xf>
    <xf numFmtId="0" fontId="6" fillId="0" borderId="40" xfId="0" applyAlignment="1" applyBorder="1" applyFont="1">
      <alignment horizontal="center" vertical="center" wrapText="1"/>
    </xf>
    <xf numFmtId="0" fontId="29" fillId="0" borderId="0" xfId="0" applyAlignment="1" applyFont="1">
      <alignment horizontal="left"/>
    </xf>
    <xf numFmtId="0" fontId="5" fillId="0" borderId="0" xfId="0" applyAlignment="1" applyFont="1">
      <alignment horizontal="left"/>
    </xf>
    <xf numFmtId="0" fontId="5" fillId="26" borderId="25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5" fillId="0" borderId="25" xfId="0" applyBorder="1" applyFont="1"/>
    <xf numFmtId="0" fontId="0" fillId="0" borderId="10" xfId="0" applyBorder="1"/>
    <xf numFmtId="0" fontId="0" fillId="0" borderId="15" xfId="0" applyBorder="1"/>
    <xf numFmtId="0" fontId="24" fillId="0" borderId="41" xfId="0" applyAlignment="1" applyBorder="1" applyFont="1">
      <alignment horizontal="center" vertical="center"/>
    </xf>
    <xf numFmtId="0" fontId="24" fillId="0" borderId="32" xfId="0" applyAlignment="1" applyBorder="1" applyFont="1">
      <alignment horizontal="center" vertical="center"/>
    </xf>
    <xf numFmtId="0" fontId="3" fillId="0" borderId="0" xfId="0" applyFont="1"/>
    <xf numFmtId="15" fontId="6" fillId="0" borderId="10" xfId="0" applyAlignment="1" applyBorder="1" applyFont="1" applyNumberFormat="1">
      <alignment horizontal="center" vertical="center" wrapText="1"/>
    </xf>
    <xf numFmtId="0" fontId="3" fillId="0" borderId="10" xfId="0" applyAlignment="1" applyBorder="1" applyFont="1">
      <alignment horizontal="center"/>
    </xf>
    <xf numFmtId="0" fontId="5" fillId="0" borderId="10" xfId="0" applyAlignment="1" applyBorder="1" applyFont="1">
      <alignment horizontal="center"/>
    </xf>
    <xf numFmtId="0" fontId="6" fillId="25" borderId="10" xfId="0" applyAlignment="1" applyBorder="1" applyFont="1" applyFill="1">
      <alignment horizontal="center" vertical="center" wrapText="1"/>
    </xf>
    <xf numFmtId="0" fontId="5" fillId="25" borderId="30" xfId="0" applyAlignment="1" applyBorder="1" applyFont="1" applyFill="1">
      <alignment horizontal="center" vertical="center" wrapText="1"/>
    </xf>
    <xf numFmtId="0" fontId="5" fillId="0" borderId="30" xfId="0" applyAlignment="1" applyBorder="1" applyFont="1">
      <alignment horizontal="center" vertical="center" wrapText="1"/>
    </xf>
    <xf numFmtId="0" fontId="24" fillId="0" borderId="42" xfId="0" applyAlignment="1" applyBorder="1" applyFont="1">
      <alignment horizontal="left" vertical="center"/>
    </xf>
    <xf numFmtId="0" fontId="0" fillId="0" borderId="43" xfId="0" applyAlignment="1" applyBorder="1">
      <alignment horizontal="left" vertical="center"/>
    </xf>
    <xf numFmtId="0" fontId="2" fillId="0" borderId="44" xfId="0" applyAlignment="1" applyBorder="1" applyFont="1">
      <alignment horizontal="center" vertical="center" wrapText="1"/>
    </xf>
    <xf numFmtId="0" fontId="2" fillId="0" borderId="45" xfId="0" applyAlignment="1" applyBorder="1" applyFont="1">
      <alignment horizontal="center" vertical="center" wrapText="1"/>
    </xf>
    <xf numFmtId="0" fontId="2" fillId="0" borderId="46" xfId="0" applyAlignment="1" applyBorder="1" applyFont="1">
      <alignment horizontal="center" vertical="center" wrapText="1"/>
    </xf>
    <xf numFmtId="0" fontId="5" fillId="26" borderId="10" xfId="0" applyAlignment="1" applyBorder="1" applyFont="1" applyFill="1">
      <alignment horizontal="center"/>
    </xf>
    <xf numFmtId="0" fontId="5" fillId="28" borderId="10" xfId="0" applyAlignment="1" applyBorder="1" applyFont="1" applyFill="1">
      <alignment horizontal="center"/>
    </xf>
    <xf numFmtId="0" fontId="5" fillId="28" borderId="15" xfId="0" applyAlignment="1" applyBorder="1" applyFont="1" applyFill="1">
      <alignment horizontal="center"/>
    </xf>
    <xf numFmtId="0" fontId="25" fillId="29" borderId="22" xfId="0" applyAlignment="1" applyBorder="1" applyFont="1" applyFill="1">
      <alignment horizontal="center" vertical="center"/>
    </xf>
    <xf numFmtId="0" fontId="5" fillId="0" borderId="11" xfId="0" applyAlignment="1" applyBorder="1" applyFont="1">
      <alignment horizontal="center" vertical="center"/>
    </xf>
    <xf numFmtId="0" fontId="5" fillId="0" borderId="22" xfId="0" applyAlignment="1" applyBorder="1" applyFont="1">
      <alignment horizontal="center" vertical="center"/>
    </xf>
    <xf numFmtId="0" fontId="5" fillId="0" borderId="24" xfId="0" applyAlignment="1" applyBorder="1" applyFont="1">
      <alignment horizontal="center" vertical="center"/>
    </xf>
    <xf numFmtId="0" fontId="5" fillId="0" borderId="12" xfId="0" applyAlignment="1" applyBorder="1" applyFont="1">
      <alignment horizontal="center" vertical="center"/>
    </xf>
    <xf numFmtId="0" fontId="5" fillId="24" borderId="47" xfId="0" applyAlignment="1" applyBorder="1" applyFont="1" applyFill="1">
      <alignment horizontal="center" vertical="center" wrapText="1"/>
    </xf>
    <xf numFmtId="0" fontId="5" fillId="24" borderId="17" xfId="0" applyAlignment="1" applyBorder="1" applyFont="1" applyFill="1">
      <alignment horizontal="center" vertical="center" wrapText="1"/>
    </xf>
  </cellXfs>
  <cellStyles count="44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rmal 4" xfId="43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79"/>
  <sheetViews>
    <sheetView topLeftCell="A35" view="normal" tabSelected="1" workbookViewId="0">
      <selection pane="topLeft" activeCell="B21" sqref="B21:B59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18" ht="6" customHeight="1" hidden="1">
      <c r="A2" s="126"/>
      <c r="B2" s="127"/>
      <c r="C2" s="127"/>
      <c r="D2" s="127"/>
      <c r="E2" s="127"/>
      <c r="F2" s="127"/>
      <c r="G2" s="127"/>
      <c r="H2" s="127"/>
      <c r="I2" s="128"/>
      <c r="J2" s="47"/>
      <c r="K2" s="11"/>
      <c r="L2" s="11"/>
      <c r="M2" s="11"/>
      <c r="N2" s="11"/>
      <c r="O2" s="12"/>
      <c r="P2" s="7"/>
      <c r="Q2" s="19"/>
      <c r="R2" s="7"/>
    </row>
    <row r="3" spans="1:18" ht="18" hidden="1">
      <c r="A3" s="48"/>
      <c r="B3" s="2"/>
      <c r="C3" s="7" t="s">
        <v>3</v>
      </c>
      <c r="D3" s="129" t="s">
        <v>28</v>
      </c>
      <c r="E3" s="129"/>
      <c r="F3" s="129"/>
      <c r="G3" s="129"/>
      <c r="H3" s="129"/>
      <c r="I3" s="129"/>
      <c r="J3" s="49" t="s">
        <v>3</v>
      </c>
      <c r="K3" s="14"/>
      <c r="L3" s="14" t="s">
        <v>3</v>
      </c>
      <c r="M3" s="130" t="s">
        <v>29</v>
      </c>
      <c r="N3" s="130"/>
      <c r="O3" s="130"/>
      <c r="P3" s="130"/>
      <c r="Q3" s="131"/>
      <c r="R3" s="7"/>
    </row>
    <row r="4" spans="1:18" hidden="1">
      <c r="A4" s="132"/>
      <c r="B4" s="133"/>
      <c r="C4" s="7" t="s">
        <v>3</v>
      </c>
      <c r="D4" s="15"/>
      <c r="E4" s="5"/>
      <c r="F4" s="5"/>
      <c r="G4" s="5"/>
      <c r="H4" s="5"/>
      <c r="I4" s="5"/>
      <c r="J4" s="50"/>
      <c r="K4" s="20"/>
      <c r="L4" s="5"/>
      <c r="M4" s="5"/>
      <c r="N4" s="5"/>
      <c r="O4" s="5"/>
      <c r="P4" s="5"/>
      <c r="Q4" s="137" t="s">
        <v>27</v>
      </c>
      <c r="R4" s="7"/>
    </row>
    <row r="5" spans="1:18" hidden="1">
      <c r="A5" s="134"/>
      <c r="B5" s="133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0" t="s">
        <v>18</v>
      </c>
      <c r="K5" s="20" t="s">
        <v>23</v>
      </c>
      <c r="L5" s="5" t="s">
        <v>24</v>
      </c>
      <c r="M5" s="5" t="s">
        <v>12</v>
      </c>
      <c r="N5" s="5"/>
      <c r="O5" s="5" t="s">
        <v>13</v>
      </c>
      <c r="P5" s="5"/>
      <c r="Q5" s="138"/>
      <c r="R5" s="7"/>
    </row>
    <row r="6" spans="1:18" hidden="1">
      <c r="A6" s="134"/>
      <c r="B6" s="133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1">
        <v>0</v>
      </c>
      <c r="I6" s="5">
        <v>0</v>
      </c>
      <c r="J6" s="51">
        <v>0</v>
      </c>
      <c r="K6" s="22">
        <v>0.061</v>
      </c>
      <c r="L6" s="5">
        <v>0.145</v>
      </c>
      <c r="M6" s="16">
        <v>0</v>
      </c>
      <c r="N6" s="5"/>
      <c r="O6" s="6">
        <v>0</v>
      </c>
      <c r="P6" s="5"/>
      <c r="Q6" s="23">
        <v>12570</v>
      </c>
      <c r="R6" s="7"/>
    </row>
    <row r="7" spans="1:18" hidden="1">
      <c r="A7" s="134"/>
      <c r="B7" s="133"/>
      <c r="C7" s="7" t="s">
        <v>3</v>
      </c>
      <c r="D7" s="5" t="s">
        <v>14</v>
      </c>
      <c r="E7" s="5">
        <v>9096</v>
      </c>
      <c r="F7" s="5"/>
      <c r="G7" s="5">
        <v>0</v>
      </c>
      <c r="H7" s="21">
        <v>48</v>
      </c>
      <c r="I7" s="5">
        <v>0</v>
      </c>
      <c r="J7" s="51">
        <v>0</v>
      </c>
      <c r="K7" s="22"/>
      <c r="L7" s="5"/>
      <c r="M7" s="16">
        <v>37700</v>
      </c>
      <c r="N7" s="5"/>
      <c r="O7" s="6">
        <v>0.2</v>
      </c>
      <c r="P7" s="5"/>
      <c r="Q7" s="24"/>
      <c r="R7" s="7"/>
    </row>
    <row r="8" spans="1:18" hidden="1">
      <c r="A8" s="134"/>
      <c r="B8" s="133"/>
      <c r="C8" s="7"/>
      <c r="D8" s="5" t="s">
        <v>15</v>
      </c>
      <c r="E8" s="5">
        <v>12576</v>
      </c>
      <c r="F8" s="5" t="s">
        <v>3</v>
      </c>
      <c r="G8" s="5">
        <v>0</v>
      </c>
      <c r="H8" s="21">
        <v>48</v>
      </c>
      <c r="I8" s="5">
        <v>0.138</v>
      </c>
      <c r="J8" s="51">
        <v>0</v>
      </c>
      <c r="K8" s="22"/>
      <c r="L8" s="5"/>
      <c r="M8" s="16">
        <v>87440</v>
      </c>
      <c r="N8" s="5"/>
      <c r="O8" s="6">
        <v>0.4</v>
      </c>
      <c r="P8" s="5"/>
      <c r="Q8" s="24"/>
      <c r="R8" s="7"/>
    </row>
    <row r="9" spans="1:18" hidden="1">
      <c r="A9" s="134"/>
      <c r="B9" s="133"/>
      <c r="C9" s="7"/>
      <c r="D9" s="5" t="s">
        <v>4</v>
      </c>
      <c r="E9" s="5">
        <v>50268</v>
      </c>
      <c r="F9" s="5" t="s">
        <v>3</v>
      </c>
      <c r="G9" s="5">
        <v>0.08</v>
      </c>
      <c r="H9" s="21">
        <f>SUM(E9-E8)*8%</f>
        <v>3015.36</v>
      </c>
      <c r="I9" s="5">
        <v>0.138</v>
      </c>
      <c r="J9" s="51">
        <f>SUM(E9-E8)*13.8%</f>
        <v>5201.496</v>
      </c>
      <c r="K9" s="22"/>
      <c r="L9" s="5"/>
      <c r="M9" s="16">
        <v>99999999</v>
      </c>
      <c r="N9" s="5"/>
      <c r="O9" s="6">
        <v>0.45</v>
      </c>
      <c r="P9" s="5"/>
      <c r="Q9" s="24"/>
      <c r="R9" s="7"/>
    </row>
    <row r="10" spans="1:18" hidden="1">
      <c r="A10" s="134"/>
      <c r="B10" s="133"/>
      <c r="C10" s="7"/>
      <c r="D10" s="5" t="s">
        <v>5</v>
      </c>
      <c r="E10" s="5">
        <v>50268</v>
      </c>
      <c r="F10" s="5" t="s">
        <v>3</v>
      </c>
      <c r="G10" s="5">
        <v>0.08</v>
      </c>
      <c r="H10" s="21">
        <f>SUM(E10-E9)*8%</f>
        <v>0</v>
      </c>
      <c r="I10" s="5">
        <v>0.138</v>
      </c>
      <c r="J10" s="51">
        <f>SUM(E10-E9)*13.8%</f>
        <v>0</v>
      </c>
      <c r="K10" s="22"/>
      <c r="L10" s="5"/>
      <c r="M10" s="16"/>
      <c r="N10" s="5"/>
      <c r="O10" s="6"/>
      <c r="P10" s="5"/>
      <c r="Q10" s="24"/>
      <c r="R10" s="7"/>
    </row>
    <row r="11" spans="1:18" hidden="1">
      <c r="A11" s="135"/>
      <c r="B11" s="136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1"/>
      <c r="I11" s="5">
        <v>0.138</v>
      </c>
      <c r="J11" s="51"/>
      <c r="K11" s="22"/>
      <c r="L11" s="5"/>
      <c r="M11" s="16"/>
      <c r="N11" s="5"/>
      <c r="O11" s="6"/>
      <c r="P11" s="5"/>
      <c r="Q11" s="24"/>
      <c r="R11" s="7"/>
    </row>
    <row r="12" spans="1:18" ht="18" hidden="1">
      <c r="A12" s="52"/>
      <c r="B12" s="3"/>
      <c r="C12" s="1"/>
      <c r="D12" s="1"/>
      <c r="E12" s="1"/>
      <c r="F12" s="1"/>
      <c r="G12" s="1"/>
      <c r="H12" s="25" t="s">
        <v>3</v>
      </c>
      <c r="I12" s="1"/>
      <c r="J12" s="70">
        <f>SUM(J6:J10)</f>
        <v>5201.496</v>
      </c>
      <c r="K12" s="26"/>
      <c r="L12" s="1"/>
      <c r="M12" s="27"/>
      <c r="N12" s="1"/>
      <c r="O12" s="28"/>
      <c r="P12" s="1"/>
      <c r="Q12" s="1"/>
      <c r="R12" s="1"/>
    </row>
    <row r="13" spans="1:24">
      <c r="A13" s="124" t="s">
        <v>3</v>
      </c>
      <c r="B13" s="125"/>
      <c r="C13" s="125"/>
      <c r="D13" s="125"/>
      <c r="E13" s="125"/>
      <c r="F13" s="125"/>
      <c r="G13" s="125"/>
      <c r="H13" s="125"/>
      <c r="I13" s="125"/>
      <c r="J13" s="72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0"/>
    </row>
    <row r="14" spans="1:10" ht="15" customHeight="1">
      <c r="A14" s="109" t="s">
        <v>26</v>
      </c>
      <c r="B14" s="110"/>
      <c r="C14" s="110"/>
      <c r="D14" s="110"/>
      <c r="E14" s="110"/>
      <c r="F14" s="110"/>
      <c r="G14" s="110"/>
      <c r="H14" s="110"/>
      <c r="I14" s="111"/>
      <c r="J14" s="73"/>
    </row>
    <row r="15" spans="1:10">
      <c r="A15" s="112"/>
      <c r="B15" s="113"/>
      <c r="C15" s="113"/>
      <c r="D15" s="113"/>
      <c r="E15" s="113"/>
      <c r="F15" s="113"/>
      <c r="G15" s="113"/>
      <c r="H15" s="113"/>
      <c r="I15" s="114"/>
      <c r="J15" s="74"/>
    </row>
    <row r="16" spans="1:31" ht="15" customHeight="1" thickBot="1">
      <c r="A16" s="1" t="s">
        <v>33</v>
      </c>
      <c r="B16" s="113"/>
      <c r="C16" s="113"/>
      <c r="D16" s="113"/>
      <c r="E16" s="113"/>
      <c r="F16" s="113"/>
      <c r="G16" s="113"/>
      <c r="H16" s="113"/>
      <c r="I16" s="113"/>
      <c r="J16" s="74"/>
      <c r="AD16" s="115" t="s">
        <v>19</v>
      </c>
      <c r="AE16" s="116"/>
    </row>
    <row r="17" spans="1:31" ht="15" customHeight="1">
      <c r="A17" s="117"/>
      <c r="B17" s="13"/>
      <c r="C17" s="13"/>
      <c r="D17" s="13"/>
      <c r="E17" s="13"/>
      <c r="F17" s="13"/>
      <c r="G17" s="13"/>
      <c r="H17" s="13"/>
      <c r="I17" s="13"/>
      <c r="J17" s="13"/>
      <c r="AD17" s="31"/>
      <c r="AE17" s="32"/>
    </row>
    <row r="18" spans="1:31">
      <c r="A18" s="9" t="s">
        <v>0</v>
      </c>
      <c r="B18" s="118" t="s">
        <v>34</v>
      </c>
      <c r="C18" s="119"/>
      <c r="D18" s="9" t="s">
        <v>30</v>
      </c>
      <c r="E18" s="9" t="s">
        <v>20</v>
      </c>
      <c r="F18" s="98"/>
      <c r="G18" s="98"/>
      <c r="H18" s="9" t="s">
        <v>31</v>
      </c>
      <c r="I18" s="121" t="s">
        <v>1</v>
      </c>
      <c r="J18" s="122" t="s">
        <v>3</v>
      </c>
      <c r="K18" s="29"/>
      <c r="L18" s="33"/>
      <c r="M18" s="33"/>
      <c r="N18" s="29"/>
      <c r="O18" s="33"/>
      <c r="P18" s="33"/>
      <c r="Q18" s="33"/>
      <c r="R18" s="33"/>
      <c r="S18" s="33"/>
      <c r="T18" s="33"/>
      <c r="V18" s="33"/>
      <c r="AD18" s="84" t="s">
        <v>11</v>
      </c>
      <c r="AE18" s="84"/>
    </row>
    <row r="19" spans="1:31" ht="74.25" customHeight="1">
      <c r="A19" s="59"/>
      <c r="B19" s="98"/>
      <c r="C19" s="120"/>
      <c r="D19" s="98"/>
      <c r="E19" s="9"/>
      <c r="F19" s="9" t="s">
        <v>21</v>
      </c>
      <c r="G19" s="9" t="s">
        <v>22</v>
      </c>
      <c r="H19" s="98"/>
      <c r="I19" s="98"/>
      <c r="J19" s="123"/>
      <c r="K19" s="34"/>
      <c r="L19" s="34"/>
      <c r="M19" s="34"/>
      <c r="N19" s="35"/>
      <c r="O19" s="34"/>
      <c r="P19" s="35"/>
      <c r="Q19" s="34"/>
      <c r="R19" s="34"/>
      <c r="S19" s="34"/>
      <c r="T19" s="34"/>
      <c r="U19" s="36"/>
      <c r="V19" s="34"/>
      <c r="W19" s="36"/>
      <c r="X19" s="36"/>
      <c r="Y19" s="36"/>
      <c r="Z19" s="36"/>
      <c r="AD19" s="8" t="s">
        <v>17</v>
      </c>
      <c r="AE19" s="8" t="s">
        <v>16</v>
      </c>
    </row>
    <row r="20" spans="1:31">
      <c r="A20" s="53"/>
      <c r="B20" s="1"/>
      <c r="C20" s="1"/>
      <c r="D20" s="1"/>
      <c r="E20" s="1"/>
      <c r="F20" s="54" t="s">
        <v>3</v>
      </c>
      <c r="G20" s="54" t="s">
        <v>3</v>
      </c>
      <c r="H20" s="1"/>
      <c r="I20" s="71"/>
      <c r="J20" s="74"/>
      <c r="Y20" s="37"/>
      <c r="Z20" s="37"/>
      <c r="AD20" s="17" t="s">
        <v>3</v>
      </c>
      <c r="AE20" s="17" t="s">
        <v>3</v>
      </c>
    </row>
    <row r="21" spans="1:31" ht="14.5">
      <c r="A21" s="55">
        <v>17</v>
      </c>
      <c r="B21" s="83">
        <v>101708</v>
      </c>
      <c r="C21" s="18"/>
      <c r="D21" s="10">
        <f>SUM(B21*$K$6)</f>
        <v>6204.188</v>
      </c>
      <c r="E21" s="10">
        <f>+B21-D21</f>
        <v>95503.812</v>
      </c>
      <c r="F21" s="54">
        <f>IF((AD21&lt;=0),AD21*0,IF(AND(AD21&gt;0),AD21*1))</f>
        <v>4044.16</v>
      </c>
      <c r="G21" s="54">
        <f>IF((AE21&lt;=0),AE21*0,IF(AND(AE21&gt;0),AE21*1))</f>
        <v>3920.0762400000003</v>
      </c>
      <c r="H21" s="10">
        <f>+D21</f>
        <v>6204.188</v>
      </c>
      <c r="I21" s="10">
        <f>+F21-G21</f>
        <v>124.08375999999953</v>
      </c>
      <c r="J21" s="38"/>
      <c r="K21" s="38"/>
      <c r="L21" s="39"/>
      <c r="M21" s="39"/>
      <c r="N21" s="38"/>
      <c r="O21" s="38"/>
      <c r="P21" s="38"/>
      <c r="Q21" s="38"/>
      <c r="R21" s="38"/>
      <c r="S21" s="38"/>
      <c r="T21" s="38"/>
      <c r="U21" s="40"/>
      <c r="V21" s="38"/>
      <c r="W21" s="38"/>
      <c r="X21" s="38"/>
      <c r="Y21" s="37"/>
      <c r="Z21" s="37"/>
      <c r="AD21" s="17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4044.16</v>
      </c>
      <c r="AE21" s="17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3920.0762400000003</v>
      </c>
    </row>
    <row r="22" spans="1:31" ht="14.5">
      <c r="A22" s="55">
        <v>18</v>
      </c>
      <c r="B22" s="83">
        <v>103717</v>
      </c>
      <c r="C22" s="18"/>
      <c r="D22" s="10">
        <f>SUM(B22*$K$6)</f>
        <v>6326.737</v>
      </c>
      <c r="E22" s="10">
        <f>+B22-D22</f>
        <v>97390.263</v>
      </c>
      <c r="F22" s="54">
        <f>IF((AD22&lt;=0),AD22*0,IF(AND(AD22&gt;0),AD22*1))</f>
        <v>4084.34</v>
      </c>
      <c r="G22" s="54">
        <f>IF((AE22&lt;=0),AE22*0,IF(AND(AE22&gt;0),AE22*1))</f>
        <v>3957.80526</v>
      </c>
      <c r="H22" s="10">
        <f>+D22</f>
        <v>6326.737</v>
      </c>
      <c r="I22" s="10">
        <f>+F22-G22</f>
        <v>126.53474000000006</v>
      </c>
      <c r="J22" s="38"/>
      <c r="K22" s="38"/>
      <c r="L22" s="39"/>
      <c r="M22" s="39"/>
      <c r="N22" s="38"/>
      <c r="O22" s="38"/>
      <c r="P22" s="38"/>
      <c r="Q22" s="38"/>
      <c r="R22" s="38"/>
      <c r="S22" s="38"/>
      <c r="T22" s="38"/>
      <c r="U22" s="40"/>
      <c r="V22" s="38"/>
      <c r="W22" s="41"/>
      <c r="X22" s="41"/>
      <c r="Y22" s="37"/>
      <c r="Z22" s="37"/>
      <c r="AD22" s="17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4084.34</v>
      </c>
      <c r="AE22" s="17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3957.80526</v>
      </c>
    </row>
    <row r="23" spans="1:31" ht="14.5">
      <c r="A23" s="55">
        <v>19</v>
      </c>
      <c r="B23" s="83">
        <v>105721</v>
      </c>
      <c r="C23" s="18"/>
      <c r="D23" s="10">
        <f>SUM(B23*$K$6)</f>
        <v>6448.981</v>
      </c>
      <c r="E23" s="10">
        <f>+B23-D23</f>
        <v>99272.019</v>
      </c>
      <c r="F23" s="54">
        <f>IF((AD23&lt;=0),AD23*0,IF(AND(AD23&gt;0),AD23*1))</f>
        <v>4124.42</v>
      </c>
      <c r="G23" s="54">
        <f>IF((AE23&lt;=0),AE23*0,IF(AND(AE23&gt;0),AE23*1))</f>
        <v>3995.44038</v>
      </c>
      <c r="H23" s="10">
        <f>+D23</f>
        <v>6448.981</v>
      </c>
      <c r="I23" s="10">
        <f>+F23-G23</f>
        <v>128.97962000000007</v>
      </c>
      <c r="J23" s="38"/>
      <c r="K23" s="38"/>
      <c r="L23" s="39"/>
      <c r="M23" s="39"/>
      <c r="N23" s="38"/>
      <c r="O23" s="38"/>
      <c r="P23" s="38"/>
      <c r="Q23" s="38"/>
      <c r="R23" s="38"/>
      <c r="S23" s="38"/>
      <c r="T23" s="38"/>
      <c r="U23" s="40"/>
      <c r="V23" s="38"/>
      <c r="W23" s="41"/>
      <c r="X23" s="41"/>
      <c r="Y23" s="37"/>
      <c r="Z23" s="37"/>
      <c r="AD23" s="17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4124.42</v>
      </c>
      <c r="AE23" s="17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3995.44038</v>
      </c>
    </row>
    <row r="24" spans="1:31" ht="14.5">
      <c r="A24" s="55">
        <v>20</v>
      </c>
      <c r="B24" s="83">
        <v>107726</v>
      </c>
      <c r="C24" s="18"/>
      <c r="D24" s="10">
        <f>SUM(B24*$K$6)</f>
        <v>6571.286</v>
      </c>
      <c r="E24" s="10">
        <f>+B24-D24</f>
        <v>101154.714</v>
      </c>
      <c r="F24" s="54">
        <f>IF((AD24&lt;=0),AD24*0,IF(AND(AD24&gt;0),AD24*1))</f>
        <v>4164.52</v>
      </c>
      <c r="G24" s="54">
        <f>IF((AE24&lt;=0),AE24*0,IF(AND(AE24&gt;0),AE24*1))</f>
        <v>4033.0942800000003</v>
      </c>
      <c r="H24" s="10">
        <f>+D24</f>
        <v>6571.286</v>
      </c>
      <c r="I24" s="10">
        <f>+F24-G24</f>
        <v>131.42572000000018</v>
      </c>
      <c r="J24" s="38"/>
      <c r="K24" s="38"/>
      <c r="L24" s="39"/>
      <c r="M24" s="39"/>
      <c r="N24" s="38"/>
      <c r="O24" s="38"/>
      <c r="P24" s="38"/>
      <c r="Q24" s="38"/>
      <c r="R24" s="38"/>
      <c r="S24" s="38"/>
      <c r="T24" s="38"/>
      <c r="U24" s="40"/>
      <c r="V24" s="38"/>
      <c r="W24" s="41"/>
      <c r="X24" s="41"/>
      <c r="Y24" s="37"/>
      <c r="Z24" s="37"/>
      <c r="AD24" s="17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4164.52</v>
      </c>
      <c r="AE24" s="17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4033.0942800000003</v>
      </c>
    </row>
    <row r="25" spans="1:31" ht="14.5">
      <c r="A25" s="55">
        <v>21</v>
      </c>
      <c r="B25" s="83">
        <v>109734</v>
      </c>
      <c r="C25" s="18"/>
      <c r="D25" s="10">
        <f>SUM(B25*$K$6)</f>
        <v>6693.7739999999994</v>
      </c>
      <c r="E25" s="10">
        <f>+B25-D25</f>
        <v>103040.226</v>
      </c>
      <c r="F25" s="54">
        <f>IF((AD25&lt;=0),AD25*0,IF(AND(AD25&gt;0),AD25*1))</f>
        <v>4204.68</v>
      </c>
      <c r="G25" s="54">
        <f>IF((AE25&lt;=0),AE25*0,IF(AND(AE25&gt;0),AE25*1))</f>
        <v>4070.80452</v>
      </c>
      <c r="H25" s="10">
        <f>+D25</f>
        <v>6693.7739999999994</v>
      </c>
      <c r="I25" s="10">
        <f>+F25-G25</f>
        <v>133.87548000000015</v>
      </c>
      <c r="J25" s="38"/>
      <c r="K25" s="38"/>
      <c r="L25" s="39"/>
      <c r="M25" s="39"/>
      <c r="N25" s="38"/>
      <c r="O25" s="38"/>
      <c r="P25" s="38"/>
      <c r="Q25" s="38"/>
      <c r="R25" s="38"/>
      <c r="S25" s="38"/>
      <c r="T25" s="38"/>
      <c r="U25" s="40"/>
      <c r="V25" s="38"/>
      <c r="W25" s="41"/>
      <c r="X25" s="41"/>
      <c r="Y25" s="37"/>
      <c r="Z25" s="37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4204.68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4070.80452</v>
      </c>
    </row>
    <row r="26" spans="1:31" ht="14.5">
      <c r="A26" s="55">
        <v>22</v>
      </c>
      <c r="B26" s="83">
        <v>111742</v>
      </c>
      <c r="C26" s="18"/>
      <c r="D26" s="10">
        <f>SUM(B26*$K$6)</f>
        <v>6816.262</v>
      </c>
      <c r="E26" s="10">
        <f>+B26-D26</f>
        <v>104925.738</v>
      </c>
      <c r="F26" s="54">
        <f>IF((AD26&lt;=0),AD26*0,IF(AND(AD26&gt;0),AD26*1))</f>
        <v>4244.84</v>
      </c>
      <c r="G26" s="54">
        <f>IF((AE26&lt;=0),AE26*0,IF(AND(AE26&gt;0),AE26*1))</f>
        <v>4108.51476</v>
      </c>
      <c r="H26" s="10">
        <f>+D26</f>
        <v>6816.262</v>
      </c>
      <c r="I26" s="10">
        <f>+F26-G26</f>
        <v>136.32524000000012</v>
      </c>
      <c r="J26" s="38"/>
      <c r="K26" s="38"/>
      <c r="L26" s="39"/>
      <c r="M26" s="39"/>
      <c r="N26" s="38"/>
      <c r="O26" s="38"/>
      <c r="P26" s="38"/>
      <c r="Q26" s="38"/>
      <c r="R26" s="38"/>
      <c r="S26" s="38"/>
      <c r="T26" s="38"/>
      <c r="U26" s="40"/>
      <c r="V26" s="38"/>
      <c r="W26" s="41"/>
      <c r="X26" s="41"/>
      <c r="Y26" s="37"/>
      <c r="Z26" s="37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4244.84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4108.51476</v>
      </c>
    </row>
    <row r="27" spans="1:31" ht="14.5">
      <c r="A27" s="55">
        <v>23</v>
      </c>
      <c r="B27" s="83">
        <v>113745</v>
      </c>
      <c r="C27" s="18"/>
      <c r="D27" s="10">
        <f>SUM(B27*$K$6)</f>
        <v>6938.445</v>
      </c>
      <c r="E27" s="10">
        <f>+B27-D27</f>
        <v>106806.555</v>
      </c>
      <c r="F27" s="54">
        <f>IF((AD27&lt;=0),AD27*0,IF(AND(AD27&gt;0),AD27*1))</f>
        <v>4284.9</v>
      </c>
      <c r="G27" s="54">
        <f>IF((AE27&lt;=0),AE27*0,IF(AND(AE27&gt;0),AE27*1))</f>
        <v>4146.1311000000005</v>
      </c>
      <c r="H27" s="10">
        <f>+D27</f>
        <v>6938.445</v>
      </c>
      <c r="I27" s="10">
        <f>+F27-G27</f>
        <v>138.76889999999912</v>
      </c>
      <c r="J27" s="38"/>
      <c r="K27" s="38"/>
      <c r="L27" s="39"/>
      <c r="M27" s="39"/>
      <c r="N27" s="38"/>
      <c r="O27" s="38"/>
      <c r="P27" s="38"/>
      <c r="Q27" s="38"/>
      <c r="R27" s="38"/>
      <c r="S27" s="38"/>
      <c r="T27" s="38"/>
      <c r="U27" s="40"/>
      <c r="V27" s="38"/>
      <c r="W27" s="41"/>
      <c r="X27" s="41"/>
      <c r="Y27" s="37"/>
      <c r="Z27" s="37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4284.9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4146.1311000000005</v>
      </c>
    </row>
    <row r="28" spans="1:31" ht="14.5">
      <c r="A28" s="55">
        <v>24</v>
      </c>
      <c r="B28" s="83">
        <v>115755</v>
      </c>
      <c r="C28" s="18"/>
      <c r="D28" s="10">
        <f>SUM(B28*$K$6)</f>
        <v>7061.055</v>
      </c>
      <c r="E28" s="10">
        <f>+B28-D28</f>
        <v>108693.945</v>
      </c>
      <c r="F28" s="54">
        <f>IF((AD28&lt;=0),AD28*0,IF(AND(AD28&gt;0),AD28*1))</f>
        <v>4325.1</v>
      </c>
      <c r="G28" s="54">
        <f>IF((AE28&lt;=0),AE28*0,IF(AND(AE28&gt;0),AE28*1))</f>
        <v>4183.8789000000006</v>
      </c>
      <c r="H28" s="10">
        <f>+D28</f>
        <v>7061.055</v>
      </c>
      <c r="I28" s="10">
        <f>+F28-G28</f>
        <v>141.22109999999975</v>
      </c>
      <c r="J28" s="38"/>
      <c r="K28" s="38"/>
      <c r="L28" s="39"/>
      <c r="M28" s="39"/>
      <c r="N28" s="38"/>
      <c r="O28" s="38"/>
      <c r="P28" s="38"/>
      <c r="Q28" s="38"/>
      <c r="R28" s="38"/>
      <c r="S28" s="38"/>
      <c r="T28" s="38"/>
      <c r="U28" s="40"/>
      <c r="V28" s="38"/>
      <c r="W28" s="41"/>
      <c r="X28" s="41"/>
      <c r="Y28" s="37"/>
      <c r="Z28" s="37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4325.1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4183.8789000000006</v>
      </c>
    </row>
    <row r="29" spans="1:31" ht="14.5">
      <c r="A29" s="55">
        <v>25</v>
      </c>
      <c r="B29" s="83">
        <v>117759</v>
      </c>
      <c r="C29" s="18"/>
      <c r="D29" s="10">
        <f>SUM(B29*$K$6)</f>
        <v>7183.299</v>
      </c>
      <c r="E29" s="10">
        <f>+B29-D29</f>
        <v>110575.701</v>
      </c>
      <c r="F29" s="54">
        <f>IF((AD29&lt;=0),AD29*0,IF(AND(AD29&gt;0),AD29*1))</f>
        <v>4365.18</v>
      </c>
      <c r="G29" s="54">
        <f>IF((AE29&lt;=0),AE29*0,IF(AND(AE29&gt;0),AE29*1))</f>
        <v>4221.5140200000005</v>
      </c>
      <c r="H29" s="10">
        <f>+D29</f>
        <v>7183.299</v>
      </c>
      <c r="I29" s="10">
        <f>+F29-G29</f>
        <v>143.66597999999976</v>
      </c>
      <c r="J29" s="38"/>
      <c r="K29" s="38"/>
      <c r="L29" s="39"/>
      <c r="M29" s="39"/>
      <c r="N29" s="38"/>
      <c r="O29" s="38"/>
      <c r="P29" s="38"/>
      <c r="Q29" s="38"/>
      <c r="R29" s="38"/>
      <c r="S29" s="38"/>
      <c r="T29" s="38"/>
      <c r="U29" s="40"/>
      <c r="V29" s="38"/>
      <c r="W29" s="41"/>
      <c r="X29" s="41"/>
      <c r="Y29" s="37"/>
      <c r="Z29" s="37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4365.18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4221.5140200000005</v>
      </c>
    </row>
    <row r="30" spans="1:31" ht="14.5">
      <c r="A30" s="55">
        <v>26</v>
      </c>
      <c r="B30" s="83">
        <v>119766</v>
      </c>
      <c r="C30" s="18"/>
      <c r="D30" s="10">
        <f>SUM(B30*$K$6)</f>
        <v>7305.726</v>
      </c>
      <c r="E30" s="10">
        <f>+B30-D30</f>
        <v>112460.274</v>
      </c>
      <c r="F30" s="54">
        <f>IF((AD30&lt;=0),AD30*0,IF(AND(AD30&gt;0),AD30*1))</f>
        <v>4405.32</v>
      </c>
      <c r="G30" s="54">
        <f>IF((AE30&lt;=0),AE30*0,IF(AND(AE30&gt;0),AE30*1))</f>
        <v>4259.2054800000005</v>
      </c>
      <c r="H30" s="10">
        <f>+D30</f>
        <v>7305.726</v>
      </c>
      <c r="I30" s="10">
        <f>+F30-G30</f>
        <v>146.11451999999917</v>
      </c>
      <c r="J30" s="38"/>
      <c r="K30" s="38"/>
      <c r="L30" s="39"/>
      <c r="M30" s="39"/>
      <c r="N30" s="38"/>
      <c r="O30" s="38"/>
      <c r="P30" s="38"/>
      <c r="Q30" s="38"/>
      <c r="R30" s="38"/>
      <c r="S30" s="38"/>
      <c r="T30" s="38"/>
      <c r="U30" s="40"/>
      <c r="V30" s="38"/>
      <c r="W30" s="41"/>
      <c r="X30" s="41"/>
      <c r="Y30" s="37"/>
      <c r="Z30" s="37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4405.32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4259.2054800000005</v>
      </c>
    </row>
    <row r="31" spans="1:31" ht="14.5">
      <c r="A31" s="55">
        <v>27</v>
      </c>
      <c r="B31" s="83">
        <v>121772</v>
      </c>
      <c r="C31" s="18"/>
      <c r="D31" s="10">
        <f>SUM(B31*$K$6)</f>
        <v>7428.092</v>
      </c>
      <c r="E31" s="10">
        <f>+B31-D31</f>
        <v>114343.908</v>
      </c>
      <c r="F31" s="54">
        <f>IF((AD31&lt;=0),AD31*0,IF(AND(AD31&gt;0),AD31*1))</f>
        <v>4445.4400000000005</v>
      </c>
      <c r="G31" s="54">
        <f>IF((AE31&lt;=0),AE31*0,IF(AND(AE31&gt;0),AE31*1))</f>
        <v>4296.87816</v>
      </c>
      <c r="H31" s="10">
        <f>+D31</f>
        <v>7428.092</v>
      </c>
      <c r="I31" s="10">
        <f>+F31-G31</f>
        <v>148.5618400000003</v>
      </c>
      <c r="J31" s="38"/>
      <c r="K31" s="38"/>
      <c r="L31" s="39"/>
      <c r="M31" s="39"/>
      <c r="N31" s="38"/>
      <c r="O31" s="38"/>
      <c r="P31" s="38"/>
      <c r="Q31" s="38"/>
      <c r="R31" s="38"/>
      <c r="S31" s="38"/>
      <c r="T31" s="38"/>
      <c r="U31" s="40"/>
      <c r="V31" s="38"/>
      <c r="W31" s="41"/>
      <c r="X31" s="41"/>
      <c r="Y31" s="37"/>
      <c r="Z31" s="37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4445.4400000000005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4296.87816</v>
      </c>
    </row>
    <row r="32" spans="1:31" ht="14.5">
      <c r="A32" s="55">
        <v>28</v>
      </c>
      <c r="B32" s="83">
        <v>123776</v>
      </c>
      <c r="C32" s="18"/>
      <c r="D32" s="10">
        <f>SUM(B32*$K$6)</f>
        <v>7550.336</v>
      </c>
      <c r="E32" s="10">
        <f>+B32-D32</f>
        <v>116225.664</v>
      </c>
      <c r="F32" s="54">
        <f>IF((AD32&lt;=0),AD32*0,IF(AND(AD32&gt;0),AD32*1))</f>
        <v>4485.52</v>
      </c>
      <c r="G32" s="54">
        <f>IF((AE32&lt;=0),AE32*0,IF(AND(AE32&gt;0),AE32*1))</f>
        <v>4334.51328</v>
      </c>
      <c r="H32" s="10">
        <f>+D32</f>
        <v>7550.336</v>
      </c>
      <c r="I32" s="10">
        <f>+F32-G32</f>
        <v>151.00672000000031</v>
      </c>
      <c r="J32" s="38"/>
      <c r="K32" s="38"/>
      <c r="L32" s="39"/>
      <c r="M32" s="39"/>
      <c r="N32" s="38"/>
      <c r="O32" s="38"/>
      <c r="P32" s="38"/>
      <c r="Q32" s="38"/>
      <c r="R32" s="38"/>
      <c r="S32" s="38"/>
      <c r="T32" s="38"/>
      <c r="U32" s="40"/>
      <c r="V32" s="38"/>
      <c r="W32" s="41"/>
      <c r="X32" s="41"/>
      <c r="Y32" s="37"/>
      <c r="Z32" s="37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4485.52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4334.51328</v>
      </c>
    </row>
    <row r="33" spans="1:31" ht="14.5">
      <c r="A33" s="55">
        <v>29</v>
      </c>
      <c r="B33" s="83">
        <v>125783</v>
      </c>
      <c r="C33" s="18"/>
      <c r="D33" s="10">
        <f>SUM(B33*$K$6)</f>
        <v>7672.763</v>
      </c>
      <c r="E33" s="10">
        <f>+B33-D33</f>
        <v>118110.237</v>
      </c>
      <c r="F33" s="54">
        <f>IF((AD33&lt;=0),AD33*0,IF(AND(AD33&gt;0),AD33*1))</f>
        <v>4525.66</v>
      </c>
      <c r="G33" s="54">
        <f>IF((AE33&lt;=0),AE33*0,IF(AND(AE33&gt;0),AE33*1))</f>
        <v>4372.20474</v>
      </c>
      <c r="H33" s="10">
        <f>+D33</f>
        <v>7672.763</v>
      </c>
      <c r="I33" s="10">
        <f>+F33-G33</f>
        <v>153.45525999999973</v>
      </c>
      <c r="J33" s="38"/>
      <c r="K33" s="38"/>
      <c r="L33" s="39"/>
      <c r="M33" s="39"/>
      <c r="N33" s="38"/>
      <c r="O33" s="38"/>
      <c r="P33" s="38"/>
      <c r="Q33" s="38"/>
      <c r="R33" s="38"/>
      <c r="S33" s="38"/>
      <c r="T33" s="38"/>
      <c r="U33" s="40"/>
      <c r="V33" s="38"/>
      <c r="W33" s="41"/>
      <c r="X33" s="41"/>
      <c r="Y33" s="37"/>
      <c r="Z33" s="37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4525.66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4372.20474</v>
      </c>
    </row>
    <row r="34" spans="1:31" ht="14.5">
      <c r="A34" s="55">
        <v>30</v>
      </c>
      <c r="B34" s="83">
        <v>127789</v>
      </c>
      <c r="C34" s="18"/>
      <c r="D34" s="10">
        <f>SUM(B34*$K$6)</f>
        <v>7795.129</v>
      </c>
      <c r="E34" s="10">
        <f>+B34-D34</f>
        <v>119993.871</v>
      </c>
      <c r="F34" s="54">
        <f>IF((AD34&lt;=0),AD34*0,IF(AND(AD34&gt;0),AD34*1))</f>
        <v>4565.7800000000007</v>
      </c>
      <c r="G34" s="54">
        <f>IF((AE34&lt;=0),AE34*0,IF(AND(AE34&gt;0),AE34*1))</f>
        <v>4409.87742</v>
      </c>
      <c r="H34" s="10">
        <f>+D34</f>
        <v>7795.129</v>
      </c>
      <c r="I34" s="10">
        <f>+F34-G34</f>
        <v>155.90258000000085</v>
      </c>
      <c r="J34" s="38"/>
      <c r="K34" s="38"/>
      <c r="L34" s="39"/>
      <c r="M34" s="39"/>
      <c r="N34" s="38"/>
      <c r="O34" s="38"/>
      <c r="P34" s="38"/>
      <c r="Q34" s="38"/>
      <c r="R34" s="38"/>
      <c r="S34" s="38"/>
      <c r="T34" s="38"/>
      <c r="U34" s="40"/>
      <c r="V34" s="38"/>
      <c r="W34" s="41"/>
      <c r="X34" s="41"/>
      <c r="Y34" s="37"/>
      <c r="Z34" s="37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4565.7800000000007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4409.87742</v>
      </c>
    </row>
    <row r="35" spans="1:31" ht="14.5">
      <c r="A35" s="55">
        <v>31</v>
      </c>
      <c r="B35" s="83">
        <v>129796</v>
      </c>
      <c r="C35" s="18"/>
      <c r="D35" s="10">
        <f>SUM(B35*$K$6)</f>
        <v>7917.556</v>
      </c>
      <c r="E35" s="10">
        <f>+B35-D35</f>
        <v>121878.444</v>
      </c>
      <c r="F35" s="54">
        <f>IF((AD35&lt;=0),AD35*0,IF(AND(AD35&gt;0),AD35*1))</f>
        <v>4605.92</v>
      </c>
      <c r="G35" s="54">
        <f>IF((AE35&lt;=0),AE35*0,IF(AND(AE35&gt;0),AE35*1))</f>
        <v>4447.5688800000007</v>
      </c>
      <c r="H35" s="10">
        <f>+D35</f>
        <v>7917.556</v>
      </c>
      <c r="I35" s="10">
        <f>+F35-G35</f>
        <v>158.35111999999936</v>
      </c>
      <c r="J35" s="38"/>
      <c r="K35" s="38"/>
      <c r="L35" s="39"/>
      <c r="M35" s="39"/>
      <c r="N35" s="38"/>
      <c r="O35" s="38"/>
      <c r="P35" s="38"/>
      <c r="Q35" s="38"/>
      <c r="R35" s="38"/>
      <c r="S35" s="38"/>
      <c r="T35" s="38"/>
      <c r="U35" s="40"/>
      <c r="V35" s="38"/>
      <c r="W35" s="41"/>
      <c r="X35" s="41"/>
      <c r="Y35" s="37"/>
      <c r="Z35" s="37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4605.92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4447.5688800000007</v>
      </c>
    </row>
    <row r="36" spans="1:31" ht="14.5">
      <c r="A36" s="55">
        <v>32</v>
      </c>
      <c r="B36" s="83">
        <v>131802</v>
      </c>
      <c r="C36" s="18"/>
      <c r="D36" s="10">
        <f>SUM(B36*$K$6)</f>
        <v>8039.922</v>
      </c>
      <c r="E36" s="10">
        <f>+B36-D36</f>
        <v>123762.078</v>
      </c>
      <c r="F36" s="54">
        <f>IF((AD36&lt;=0),AD36*0,IF(AND(AD36&gt;0),AD36*1))</f>
        <v>4646.04</v>
      </c>
      <c r="G36" s="54">
        <f>IF((AE36&lt;=0),AE36*0,IF(AND(AE36&gt;0),AE36*1))</f>
        <v>4485.24156</v>
      </c>
      <c r="H36" s="10">
        <f>+D36</f>
        <v>8039.922</v>
      </c>
      <c r="I36" s="10">
        <f>+F36-G36</f>
        <v>160.79843999999957</v>
      </c>
      <c r="J36" s="38"/>
      <c r="K36" s="38"/>
      <c r="L36" s="39"/>
      <c r="M36" s="39"/>
      <c r="N36" s="38"/>
      <c r="O36" s="38"/>
      <c r="P36" s="38"/>
      <c r="Q36" s="38"/>
      <c r="R36" s="38"/>
      <c r="S36" s="38"/>
      <c r="T36" s="38"/>
      <c r="U36" s="40"/>
      <c r="V36" s="38"/>
      <c r="W36" s="41"/>
      <c r="X36" s="41"/>
      <c r="Y36" s="37"/>
      <c r="Z36" s="37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4646.04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4485.24156</v>
      </c>
    </row>
    <row r="37" spans="1:31" ht="14.5">
      <c r="A37" s="55">
        <v>33</v>
      </c>
      <c r="B37" s="83">
        <v>133807</v>
      </c>
      <c r="C37" s="18"/>
      <c r="D37" s="10">
        <f>SUM(B37*$K$6)</f>
        <v>8162.227</v>
      </c>
      <c r="E37" s="10">
        <f>+B37-D37</f>
        <v>125644.773</v>
      </c>
      <c r="F37" s="54">
        <f>IF((AD37&lt;=0),AD37*0,IF(AND(AD37&gt;0),AD37*1))</f>
        <v>4686.14</v>
      </c>
      <c r="G37" s="54">
        <f>IF((AE37&lt;=0),AE37*0,IF(AND(AE37&gt;0),AE37*1))</f>
        <v>4522.89546</v>
      </c>
      <c r="H37" s="10">
        <f>+D37</f>
        <v>8162.227</v>
      </c>
      <c r="I37" s="10">
        <f>+F37-G37</f>
        <v>163.2445400000006</v>
      </c>
      <c r="J37" s="38"/>
      <c r="K37" s="38"/>
      <c r="L37" s="39"/>
      <c r="M37" s="39"/>
      <c r="N37" s="38"/>
      <c r="O37" s="38"/>
      <c r="P37" s="38"/>
      <c r="Q37" s="38"/>
      <c r="R37" s="38"/>
      <c r="S37" s="38"/>
      <c r="T37" s="38"/>
      <c r="U37" s="40"/>
      <c r="V37" s="38"/>
      <c r="W37" s="41"/>
      <c r="X37" s="41"/>
      <c r="Y37" s="37"/>
      <c r="Z37" s="37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4686.14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4522.89546</v>
      </c>
    </row>
    <row r="38" spans="1:31" ht="14.5">
      <c r="A38" s="55">
        <v>34</v>
      </c>
      <c r="B38" s="83">
        <v>135814</v>
      </c>
      <c r="C38" s="18"/>
      <c r="D38" s="10">
        <f>SUM(B38*$K$6)</f>
        <v>8284.654</v>
      </c>
      <c r="E38" s="10">
        <f>+B38-D38</f>
        <v>127529.346</v>
      </c>
      <c r="F38" s="54">
        <f>IF((AD38&lt;=0),AD38*0,IF(AND(AD38&gt;0),AD38*1))</f>
        <v>4726.2800000000007</v>
      </c>
      <c r="G38" s="54">
        <f>IF((AE38&lt;=0),AE38*0,IF(AND(AE38&gt;0),AE38*1))</f>
        <v>4560.58692</v>
      </c>
      <c r="H38" s="10">
        <f>+D38</f>
        <v>8284.654</v>
      </c>
      <c r="I38" s="10">
        <f>+F38-G38</f>
        <v>165.69308000000092</v>
      </c>
      <c r="J38" s="38"/>
      <c r="K38" s="38"/>
      <c r="L38" s="39"/>
      <c r="M38" s="39"/>
      <c r="N38" s="38"/>
      <c r="O38" s="38"/>
      <c r="P38" s="38"/>
      <c r="Q38" s="38"/>
      <c r="R38" s="38"/>
      <c r="S38" s="38"/>
      <c r="T38" s="38"/>
      <c r="U38" s="40"/>
      <c r="V38" s="38"/>
      <c r="W38" s="41"/>
      <c r="X38" s="41"/>
      <c r="Y38" s="37"/>
      <c r="Z38" s="37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4726.2800000000007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4560.58692</v>
      </c>
    </row>
    <row r="39" spans="1:31" ht="14.5">
      <c r="A39" s="55">
        <v>35</v>
      </c>
      <c r="B39" s="83">
        <v>137819</v>
      </c>
      <c r="C39" s="18"/>
      <c r="D39" s="10">
        <f>SUM(B39*$K$6)</f>
        <v>8406.9589999999989</v>
      </c>
      <c r="E39" s="10">
        <f>+B39-D39</f>
        <v>129412.041</v>
      </c>
      <c r="F39" s="54">
        <f>IF((AD39&lt;=0),AD39*0,IF(AND(AD39&gt;0),AD39*1))</f>
        <v>4766.38</v>
      </c>
      <c r="G39" s="54">
        <f>IF((AE39&lt;=0),AE39*0,IF(AND(AE39&gt;0),AE39*1))</f>
        <v>4598.24082</v>
      </c>
      <c r="H39" s="10">
        <f>+D39</f>
        <v>8406.9589999999989</v>
      </c>
      <c r="I39" s="10">
        <f>+F39-G39</f>
        <v>168.13918000000012</v>
      </c>
      <c r="J39" s="38"/>
      <c r="K39" s="38"/>
      <c r="L39" s="39"/>
      <c r="M39" s="39"/>
      <c r="N39" s="38"/>
      <c r="O39" s="38"/>
      <c r="P39" s="38"/>
      <c r="Q39" s="38"/>
      <c r="R39" s="38"/>
      <c r="S39" s="38"/>
      <c r="T39" s="38"/>
      <c r="U39" s="40"/>
      <c r="V39" s="38"/>
      <c r="W39" s="41"/>
      <c r="X39" s="41"/>
      <c r="Y39" s="37"/>
      <c r="Z39" s="37"/>
      <c r="AD39" s="17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4766.38</v>
      </c>
      <c r="AE39" s="17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4598.24082</v>
      </c>
    </row>
    <row r="40" spans="1:31" ht="14.5">
      <c r="A40" s="55">
        <v>36</v>
      </c>
      <c r="B40" s="83">
        <v>139827</v>
      </c>
      <c r="C40" s="18"/>
      <c r="D40" s="10">
        <f>SUM(B40*$K$6)</f>
        <v>8529.447</v>
      </c>
      <c r="E40" s="10">
        <f>+B40-D40</f>
        <v>131297.553</v>
      </c>
      <c r="F40" s="54">
        <f>IF((AD40&lt;=0),AD40*0,IF(AND(AD40&gt;0),AD40*1))</f>
        <v>4806.54</v>
      </c>
      <c r="G40" s="54">
        <f>IF((AE40&lt;=0),AE40*0,IF(AND(AE40&gt;0),AE40*1))</f>
        <v>4635.95106</v>
      </c>
      <c r="H40" s="10">
        <f>+D40</f>
        <v>8529.447</v>
      </c>
      <c r="I40" s="10">
        <f>+F40-G40</f>
        <v>170.58893999999964</v>
      </c>
      <c r="J40" s="38"/>
      <c r="K40" s="38"/>
      <c r="L40" s="39"/>
      <c r="M40" s="39"/>
      <c r="N40" s="38"/>
      <c r="O40" s="38"/>
      <c r="P40" s="38"/>
      <c r="Q40" s="38"/>
      <c r="R40" s="38"/>
      <c r="S40" s="38"/>
      <c r="T40" s="38"/>
      <c r="U40" s="40"/>
      <c r="V40" s="38"/>
      <c r="W40" s="41"/>
      <c r="X40" s="41"/>
      <c r="Y40" s="37"/>
      <c r="Z40" s="37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4806.54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4635.95106</v>
      </c>
    </row>
    <row r="41" spans="1:31" ht="14.5">
      <c r="A41" s="55">
        <v>37</v>
      </c>
      <c r="B41" s="83">
        <v>141833</v>
      </c>
      <c r="C41" s="18"/>
      <c r="D41" s="10">
        <f>SUM(B41*$K$6)</f>
        <v>8651.813</v>
      </c>
      <c r="E41" s="10">
        <f>+B41-D41</f>
        <v>133181.187</v>
      </c>
      <c r="F41" s="54">
        <f>IF((AD41&lt;=0),AD41*0,IF(AND(AD41&gt;0),AD41*1))</f>
        <v>4846.66</v>
      </c>
      <c r="G41" s="54">
        <f>IF((AE41&lt;=0),AE41*0,IF(AND(AE41&gt;0),AE41*1))</f>
        <v>4673.62374</v>
      </c>
      <c r="H41" s="10">
        <f>+D41</f>
        <v>8651.813</v>
      </c>
      <c r="I41" s="10">
        <f>+F41-G41</f>
        <v>173.03625999999986</v>
      </c>
      <c r="J41" s="38"/>
      <c r="K41" s="38"/>
      <c r="L41" s="39"/>
      <c r="M41" s="39"/>
      <c r="N41" s="38"/>
      <c r="O41" s="38"/>
      <c r="P41" s="38"/>
      <c r="Q41" s="38"/>
      <c r="R41" s="38"/>
      <c r="S41" s="38"/>
      <c r="T41" s="38"/>
      <c r="U41" s="40"/>
      <c r="V41" s="38"/>
      <c r="W41" s="41"/>
      <c r="X41" s="41"/>
      <c r="Y41" s="37"/>
      <c r="Z41" s="37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4846.66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4673.62374</v>
      </c>
    </row>
    <row r="42" spans="1:31" ht="14.5">
      <c r="A42" s="55">
        <v>38</v>
      </c>
      <c r="B42" s="83">
        <v>143837</v>
      </c>
      <c r="C42" s="18"/>
      <c r="D42" s="10">
        <f>SUM(B42*$K$6)</f>
        <v>8774.057</v>
      </c>
      <c r="E42" s="10">
        <f>+B42-D42</f>
        <v>135062.943</v>
      </c>
      <c r="F42" s="54">
        <f>IF((AD42&lt;=0),AD42*0,IF(AND(AD42&gt;0),AD42*1))</f>
        <v>4886.74</v>
      </c>
      <c r="G42" s="54">
        <f>IF((AE42&lt;=0),AE42*0,IF(AND(AE42&gt;0),AE42*1))</f>
        <v>4711.25886</v>
      </c>
      <c r="H42" s="10">
        <f>+D42</f>
        <v>8774.057</v>
      </c>
      <c r="I42" s="10">
        <f>+F42-G42</f>
        <v>175.48113999999987</v>
      </c>
      <c r="J42" s="38"/>
      <c r="K42" s="38"/>
      <c r="L42" s="39"/>
      <c r="M42" s="39"/>
      <c r="N42" s="38"/>
      <c r="O42" s="38"/>
      <c r="P42" s="38"/>
      <c r="Q42" s="38"/>
      <c r="R42" s="38"/>
      <c r="S42" s="38"/>
      <c r="T42" s="38"/>
      <c r="U42" s="40"/>
      <c r="V42" s="38"/>
      <c r="W42" s="41"/>
      <c r="X42" s="41"/>
      <c r="Y42" s="37"/>
      <c r="Z42" s="37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4886.74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4711.25886</v>
      </c>
    </row>
    <row r="43" spans="1:31" ht="14.5">
      <c r="A43" s="55">
        <v>39</v>
      </c>
      <c r="B43" s="83">
        <v>145845</v>
      </c>
      <c r="C43" s="18"/>
      <c r="D43" s="10">
        <f>SUM(B43*$K$6)</f>
        <v>8896.545</v>
      </c>
      <c r="E43" s="10">
        <f>+B43-D43</f>
        <v>136948.455</v>
      </c>
      <c r="F43" s="54">
        <f>IF((AD43&lt;=0),AD43*0,IF(AND(AD43&gt;0),AD43*1))</f>
        <v>4926.9</v>
      </c>
      <c r="G43" s="54">
        <f>IF((AE43&lt;=0),AE43*0,IF(AND(AE43&gt;0),AE43*1))</f>
        <v>4748.9691</v>
      </c>
      <c r="H43" s="10">
        <f>+D43</f>
        <v>8896.545</v>
      </c>
      <c r="I43" s="10">
        <f>+F43-G43</f>
        <v>177.93089999999938</v>
      </c>
      <c r="J43" s="38"/>
      <c r="K43" s="38"/>
      <c r="L43" s="39"/>
      <c r="M43" s="39"/>
      <c r="N43" s="38"/>
      <c r="O43" s="38"/>
      <c r="P43" s="38"/>
      <c r="Q43" s="38"/>
      <c r="R43" s="38"/>
      <c r="S43" s="38"/>
      <c r="T43" s="38"/>
      <c r="U43" s="40"/>
      <c r="V43" s="38"/>
      <c r="W43" s="41"/>
      <c r="X43" s="41"/>
      <c r="Y43" s="37"/>
      <c r="Z43" s="37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4926.9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4748.9691</v>
      </c>
    </row>
    <row r="44" spans="1:31" ht="14.5">
      <c r="A44" s="55">
        <v>40</v>
      </c>
      <c r="B44" s="83">
        <v>147849</v>
      </c>
      <c r="C44" s="18"/>
      <c r="D44" s="10">
        <f>SUM(B44*$K$6)</f>
        <v>9018.789</v>
      </c>
      <c r="E44" s="10">
        <f>+B44-D44</f>
        <v>138830.211</v>
      </c>
      <c r="F44" s="54">
        <f>IF((AD44&lt;=0),AD44*0,IF(AND(AD44&gt;0),AD44*1))</f>
        <v>4966.9800000000005</v>
      </c>
      <c r="G44" s="54">
        <f>IF((AE44&lt;=0),AE44*0,IF(AND(AE44&gt;0),AE44*1))</f>
        <v>4786.60422</v>
      </c>
      <c r="H44" s="10">
        <f>+D44</f>
        <v>9018.789</v>
      </c>
      <c r="I44" s="10">
        <f>+F44-G44</f>
        <v>180.3757800000003</v>
      </c>
      <c r="J44" s="38"/>
      <c r="K44" s="38"/>
      <c r="L44" s="39"/>
      <c r="M44" s="39"/>
      <c r="N44" s="38"/>
      <c r="O44" s="38"/>
      <c r="P44" s="38"/>
      <c r="Q44" s="38"/>
      <c r="R44" s="38"/>
      <c r="S44" s="38"/>
      <c r="T44" s="38"/>
      <c r="U44" s="40"/>
      <c r="V44" s="38"/>
      <c r="W44" s="41"/>
      <c r="X44" s="41"/>
      <c r="Y44" s="37"/>
      <c r="Z44" s="37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4966.9800000000005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4786.60422</v>
      </c>
    </row>
    <row r="45" spans="1:31" ht="14.5">
      <c r="A45" s="55">
        <v>41</v>
      </c>
      <c r="B45" s="83">
        <v>149854</v>
      </c>
      <c r="C45" s="18"/>
      <c r="D45" s="10">
        <f>SUM(B45*$K$6)</f>
        <v>9141.094</v>
      </c>
      <c r="E45" s="10">
        <f>+B45-D45</f>
        <v>140712.906</v>
      </c>
      <c r="F45" s="54">
        <f>IF((AD45&lt;=0),AD45*0,IF(AND(AD45&gt;0),AD45*1))</f>
        <v>5007.08</v>
      </c>
      <c r="G45" s="54">
        <f>IF((AE45&lt;=0),AE45*0,IF(AND(AE45&gt;0),AE45*1))</f>
        <v>4824.25812</v>
      </c>
      <c r="H45" s="10">
        <f>+D45</f>
        <v>9141.094</v>
      </c>
      <c r="I45" s="10">
        <f>+F45-G45</f>
        <v>182.82187999999951</v>
      </c>
      <c r="J45" s="38"/>
      <c r="K45" s="38"/>
      <c r="L45" s="39"/>
      <c r="M45" s="39"/>
      <c r="N45" s="38"/>
      <c r="O45" s="38"/>
      <c r="P45" s="38"/>
      <c r="Q45" s="38"/>
      <c r="R45" s="38"/>
      <c r="S45" s="38"/>
      <c r="T45" s="38"/>
      <c r="U45" s="40"/>
      <c r="V45" s="38"/>
      <c r="W45" s="41"/>
      <c r="X45" s="41"/>
      <c r="Y45" s="37"/>
      <c r="Z45" s="37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5007.08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4824.25812</v>
      </c>
    </row>
    <row r="46" spans="1:31" ht="14.5">
      <c r="A46" s="55">
        <v>42</v>
      </c>
      <c r="B46" s="83">
        <v>151863</v>
      </c>
      <c r="C46" s="18"/>
      <c r="D46" s="10">
        <f>SUM(B46*$K$6)</f>
        <v>9263.643</v>
      </c>
      <c r="E46" s="10">
        <f>+B46-D46</f>
        <v>142599.357</v>
      </c>
      <c r="F46" s="54">
        <f>IF((AD46&lt;=0),AD46*0,IF(AND(AD46&gt;0),AD46*1))</f>
        <v>5047.26</v>
      </c>
      <c r="G46" s="54">
        <f>IF((AE46&lt;=0),AE46*0,IF(AND(AE46&gt;0),AE46*1))</f>
        <v>4861.98714</v>
      </c>
      <c r="H46" s="10">
        <f>+D46</f>
        <v>9263.643</v>
      </c>
      <c r="I46" s="10">
        <f>+F46-G46</f>
        <v>185.27286000000004</v>
      </c>
      <c r="J46" s="38"/>
      <c r="K46" s="38"/>
      <c r="L46" s="39"/>
      <c r="M46" s="39"/>
      <c r="N46" s="38"/>
      <c r="O46" s="38"/>
      <c r="P46" s="38"/>
      <c r="Q46" s="38"/>
      <c r="R46" s="38"/>
      <c r="S46" s="38"/>
      <c r="T46" s="38"/>
      <c r="U46" s="40"/>
      <c r="V46" s="38"/>
      <c r="W46" s="41"/>
      <c r="X46" s="41"/>
      <c r="Y46" s="37"/>
      <c r="Z46" s="37"/>
      <c r="AD46" s="17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5047.26</v>
      </c>
      <c r="AE46" s="17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4861.98714</v>
      </c>
    </row>
    <row r="47" spans="1:31" ht="14.5">
      <c r="A47" s="55">
        <v>43</v>
      </c>
      <c r="B47" s="83">
        <v>153867</v>
      </c>
      <c r="C47" s="18"/>
      <c r="D47" s="10">
        <f>SUM(B47*$K$6)</f>
        <v>9385.887</v>
      </c>
      <c r="E47" s="10">
        <f>+B47-D47</f>
        <v>144481.113</v>
      </c>
      <c r="F47" s="54">
        <f>IF((AD47&lt;=0),AD47*0,IF(AND(AD47&gt;0),AD47*1))</f>
        <v>5087.34</v>
      </c>
      <c r="G47" s="54">
        <f>IF((AE47&lt;=0),AE47*0,IF(AND(AE47&gt;0),AE47*1))</f>
        <v>4899.62226</v>
      </c>
      <c r="H47" s="10">
        <f>+D47</f>
        <v>9385.887</v>
      </c>
      <c r="I47" s="10">
        <f>+F47-G47</f>
        <v>187.71774000000005</v>
      </c>
      <c r="J47" s="38"/>
      <c r="K47" s="38"/>
      <c r="L47" s="39"/>
      <c r="M47" s="39"/>
      <c r="N47" s="38"/>
      <c r="O47" s="38"/>
      <c r="P47" s="38"/>
      <c r="Q47" s="38"/>
      <c r="R47" s="38"/>
      <c r="S47" s="38"/>
      <c r="T47" s="38"/>
      <c r="U47" s="40"/>
      <c r="V47" s="38"/>
      <c r="W47" s="41"/>
      <c r="X47" s="41"/>
      <c r="Y47" s="37"/>
      <c r="Z47" s="37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5087.34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4899.62226</v>
      </c>
    </row>
    <row r="48" spans="1:31" ht="14.5">
      <c r="A48" s="55">
        <v>44</v>
      </c>
      <c r="B48" s="83">
        <v>155872</v>
      </c>
      <c r="C48" s="18"/>
      <c r="D48" s="10">
        <f>SUM(B48*$K$6)</f>
        <v>9508.192</v>
      </c>
      <c r="E48" s="10">
        <f>+B48-D48</f>
        <v>146363.808</v>
      </c>
      <c r="F48" s="54">
        <f>IF((AD48&lt;=0),AD48*0,IF(AND(AD48&gt;0),AD48*1))</f>
        <v>5127.4400000000005</v>
      </c>
      <c r="G48" s="54">
        <f>IF((AE48&lt;=0),AE48*0,IF(AND(AE48&gt;0),AE48*1))</f>
        <v>4937.2761599999994</v>
      </c>
      <c r="H48" s="10">
        <f>+D48</f>
        <v>9508.192</v>
      </c>
      <c r="I48" s="10">
        <f>+F48-G48</f>
        <v>190.16384000000107</v>
      </c>
      <c r="J48" s="38"/>
      <c r="K48" s="38"/>
      <c r="L48" s="39"/>
      <c r="M48" s="39"/>
      <c r="N48" s="38"/>
      <c r="O48" s="38"/>
      <c r="P48" s="38"/>
      <c r="Q48" s="38"/>
      <c r="R48" s="38"/>
      <c r="S48" s="38"/>
      <c r="T48" s="38"/>
      <c r="U48" s="40"/>
      <c r="V48" s="38"/>
      <c r="W48" s="41"/>
      <c r="X48" s="41"/>
      <c r="Y48" s="37"/>
      <c r="Z48" s="37"/>
      <c r="AD48" s="17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5127.4400000000005</v>
      </c>
      <c r="AE48" s="17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4937.2761599999994</v>
      </c>
    </row>
    <row r="49" spans="1:31" ht="14.5">
      <c r="A49" s="55">
        <v>45</v>
      </c>
      <c r="B49" s="83">
        <v>157882</v>
      </c>
      <c r="C49" s="18"/>
      <c r="D49" s="10">
        <f>SUM(B49*$K$6)</f>
        <v>9630.802</v>
      </c>
      <c r="E49" s="10">
        <f>+B49-D49</f>
        <v>148251.198</v>
      </c>
      <c r="F49" s="54">
        <f>IF((AD49&lt;=0),AD49*0,IF(AND(AD49&gt;0),AD49*1))</f>
        <v>5167.64</v>
      </c>
      <c r="G49" s="54">
        <f>IF((AE49&lt;=0),AE49*0,IF(AND(AE49&gt;0),AE49*1))</f>
        <v>4975.02396</v>
      </c>
      <c r="H49" s="10">
        <f>+D49</f>
        <v>9630.802</v>
      </c>
      <c r="I49" s="10">
        <f>+F49-G49</f>
        <v>192.61603999999988</v>
      </c>
      <c r="J49" s="38"/>
      <c r="K49" s="38"/>
      <c r="L49" s="39"/>
      <c r="M49" s="39"/>
      <c r="N49" s="38"/>
      <c r="O49" s="38"/>
      <c r="P49" s="38"/>
      <c r="Q49" s="38"/>
      <c r="R49" s="38"/>
      <c r="S49" s="38"/>
      <c r="T49" s="38"/>
      <c r="U49" s="40"/>
      <c r="V49" s="38"/>
      <c r="W49" s="41"/>
      <c r="X49" s="41"/>
      <c r="Y49" s="37"/>
      <c r="Z49" s="37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5167.64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4975.02396</v>
      </c>
    </row>
    <row r="50" spans="1:31" ht="14.5">
      <c r="A50" s="55">
        <v>46</v>
      </c>
      <c r="B50" s="83">
        <v>159888</v>
      </c>
      <c r="C50" s="18"/>
      <c r="D50" s="10">
        <f>SUM(B50*$K$6)</f>
        <v>9753.168</v>
      </c>
      <c r="E50" s="10">
        <f>+B50-D50</f>
        <v>150134.832</v>
      </c>
      <c r="F50" s="54">
        <f>IF((AD50&lt;=0),AD50*0,IF(AND(AD50&gt;0),AD50*1))</f>
        <v>5207.76</v>
      </c>
      <c r="G50" s="54">
        <f>IF((AE50&lt;=0),AE50*0,IF(AND(AE50&gt;0),AE50*1))</f>
        <v>5012.69664</v>
      </c>
      <c r="H50" s="10">
        <f>+D50</f>
        <v>9753.168</v>
      </c>
      <c r="I50" s="10">
        <f>+F50-G50</f>
        <v>195.0633600000001</v>
      </c>
      <c r="J50" s="38"/>
      <c r="K50" s="38"/>
      <c r="L50" s="39"/>
      <c r="M50" s="39"/>
      <c r="N50" s="38"/>
      <c r="O50" s="38"/>
      <c r="P50" s="38"/>
      <c r="Q50" s="38"/>
      <c r="R50" s="38"/>
      <c r="S50" s="38"/>
      <c r="T50" s="38"/>
      <c r="U50" s="40"/>
      <c r="V50" s="38"/>
      <c r="W50" s="41"/>
      <c r="X50" s="41"/>
      <c r="Y50" s="37"/>
      <c r="Z50" s="37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5207.76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5012.69664</v>
      </c>
    </row>
    <row r="51" spans="1:31" ht="14.5">
      <c r="A51" s="55">
        <v>47</v>
      </c>
      <c r="B51" s="83">
        <v>161890</v>
      </c>
      <c r="C51" s="18"/>
      <c r="D51" s="10">
        <f>SUM(B51*$K$6)</f>
        <v>9875.2899999999991</v>
      </c>
      <c r="E51" s="10">
        <f>+B51-D51</f>
        <v>152014.71</v>
      </c>
      <c r="F51" s="54">
        <f>IF((AD51&lt;=0),AD51*0,IF(AND(AD51&gt;0),AD51*1))</f>
        <v>5247.8</v>
      </c>
      <c r="G51" s="54">
        <f>IF((AE51&lt;=0),AE51*0,IF(AND(AE51&gt;0),AE51*1))</f>
        <v>5050.2942</v>
      </c>
      <c r="H51" s="10">
        <f>+D51</f>
        <v>9875.2899999999991</v>
      </c>
      <c r="I51" s="10">
        <f>+F51-G51</f>
        <v>197.50579999999991</v>
      </c>
      <c r="J51" s="38"/>
      <c r="K51" s="38"/>
      <c r="L51" s="39"/>
      <c r="M51" s="39"/>
      <c r="N51" s="38"/>
      <c r="O51" s="38"/>
      <c r="P51" s="38"/>
      <c r="Q51" s="38"/>
      <c r="R51" s="38"/>
      <c r="S51" s="38"/>
      <c r="T51" s="38"/>
      <c r="U51" s="40"/>
      <c r="V51" s="38"/>
      <c r="W51" s="41"/>
      <c r="X51" s="41"/>
      <c r="Y51" s="37"/>
      <c r="Z51" s="37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5247.8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5050.2942</v>
      </c>
    </row>
    <row r="52" spans="1:31" ht="14.5">
      <c r="A52" s="55">
        <v>48</v>
      </c>
      <c r="B52" s="83">
        <v>163900</v>
      </c>
      <c r="C52" s="18"/>
      <c r="D52" s="10">
        <f>SUM(B52*$K$6)</f>
        <v>9997.9</v>
      </c>
      <c r="E52" s="10">
        <f>+B52-D52</f>
        <v>153902.1</v>
      </c>
      <c r="F52" s="54">
        <f>IF((AD52&lt;=0),AD52*0,IF(AND(AD52&gt;0),AD52*1))</f>
        <v>5288</v>
      </c>
      <c r="G52" s="54">
        <f>IF((AE52&lt;=0),AE52*0,IF(AND(AE52&gt;0),AE52*1))</f>
        <v>5088.042</v>
      </c>
      <c r="H52" s="10">
        <f>+D52</f>
        <v>9997.9</v>
      </c>
      <c r="I52" s="10">
        <f>+F52-G52</f>
        <v>199.95799999999963</v>
      </c>
      <c r="J52" s="38"/>
      <c r="K52" s="38"/>
      <c r="L52" s="39"/>
      <c r="M52" s="39"/>
      <c r="N52" s="38"/>
      <c r="O52" s="38"/>
      <c r="P52" s="38"/>
      <c r="Q52" s="38"/>
      <c r="R52" s="38"/>
      <c r="S52" s="38"/>
      <c r="T52" s="38"/>
      <c r="U52" s="40"/>
      <c r="V52" s="38"/>
      <c r="W52" s="41"/>
      <c r="X52" s="41"/>
      <c r="Y52" s="37"/>
      <c r="Z52" s="37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5288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5088.042</v>
      </c>
    </row>
    <row r="53" spans="1:31" ht="14.5">
      <c r="A53" s="55">
        <v>49</v>
      </c>
      <c r="B53" s="83">
        <v>165905</v>
      </c>
      <c r="C53" s="18"/>
      <c r="D53" s="10">
        <f>SUM(B53*$K$6)</f>
        <v>10120.205</v>
      </c>
      <c r="E53" s="10">
        <f>+B53-D53</f>
        <v>155784.795</v>
      </c>
      <c r="F53" s="54">
        <f>IF((AD53&lt;=0),AD53*0,IF(AND(AD53&gt;0),AD53*1))</f>
        <v>5328.1</v>
      </c>
      <c r="G53" s="54">
        <f>IF((AE53&lt;=0),AE53*0,IF(AND(AE53&gt;0),AE53*1))</f>
        <v>5125.6959000000006</v>
      </c>
      <c r="H53" s="10">
        <f>+D53</f>
        <v>10120.205</v>
      </c>
      <c r="I53" s="10">
        <f>+F53-G53</f>
        <v>202.40409999999974</v>
      </c>
      <c r="J53" s="38"/>
      <c r="K53" s="38"/>
      <c r="L53" s="39"/>
      <c r="M53" s="39"/>
      <c r="N53" s="38"/>
      <c r="O53" s="38"/>
      <c r="P53" s="38"/>
      <c r="Q53" s="38"/>
      <c r="R53" s="38"/>
      <c r="S53" s="38"/>
      <c r="T53" s="38"/>
      <c r="U53" s="40"/>
      <c r="V53" s="38"/>
      <c r="W53" s="41"/>
      <c r="X53" s="41"/>
      <c r="Y53" s="37"/>
      <c r="Z53" s="37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5328.1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5125.6959000000006</v>
      </c>
    </row>
    <row r="54" spans="1:31" ht="14.5">
      <c r="A54" s="55">
        <v>50</v>
      </c>
      <c r="B54" s="83">
        <v>167909</v>
      </c>
      <c r="C54" s="18"/>
      <c r="D54" s="10">
        <f>SUM(B54*$K$6)</f>
        <v>10242.449</v>
      </c>
      <c r="E54" s="10">
        <f>+B54-D54</f>
        <v>157666.551</v>
      </c>
      <c r="F54" s="54">
        <f>IF((AD54&lt;=0),AD54*0,IF(AND(AD54&gt;0),AD54*1))</f>
        <v>5368.18</v>
      </c>
      <c r="G54" s="54">
        <f>IF((AE54&lt;=0),AE54*0,IF(AND(AE54&gt;0),AE54*1))</f>
        <v>5163.33102</v>
      </c>
      <c r="H54" s="10">
        <f>+D54</f>
        <v>10242.449</v>
      </c>
      <c r="I54" s="10">
        <f>+F54-G54</f>
        <v>204.84898000000067</v>
      </c>
      <c r="J54" s="38"/>
      <c r="K54" s="38"/>
      <c r="L54" s="39"/>
      <c r="M54" s="39"/>
      <c r="N54" s="38"/>
      <c r="O54" s="38"/>
      <c r="P54" s="38"/>
      <c r="Q54" s="38"/>
      <c r="R54" s="38"/>
      <c r="S54" s="38"/>
      <c r="T54" s="38"/>
      <c r="U54" s="40"/>
      <c r="V54" s="38"/>
      <c r="W54" s="41"/>
      <c r="X54" s="41"/>
      <c r="Y54" s="37"/>
      <c r="Z54" s="37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5368.18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5163.33102</v>
      </c>
    </row>
    <row r="55" spans="1:31" ht="14.5">
      <c r="A55" s="55">
        <v>51</v>
      </c>
      <c r="B55" s="83">
        <v>169917</v>
      </c>
      <c r="C55" s="18"/>
      <c r="D55" s="10">
        <f>SUM(B55*$K$6)</f>
        <v>10364.937</v>
      </c>
      <c r="E55" s="10">
        <f>+B55-D55</f>
        <v>159552.063</v>
      </c>
      <c r="F55" s="54">
        <f>IF((AD55&lt;=0),AD55*0,IF(AND(AD55&gt;0),AD55*1))</f>
        <v>5408.34</v>
      </c>
      <c r="G55" s="54">
        <f>IF((AE55&lt;=0),AE55*0,IF(AND(AE55&gt;0),AE55*1))</f>
        <v>5201.04126</v>
      </c>
      <c r="H55" s="10">
        <f>+D55</f>
        <v>10364.937</v>
      </c>
      <c r="I55" s="10">
        <f>+F55-G55</f>
        <v>207.29874000000018</v>
      </c>
      <c r="J55" s="38"/>
      <c r="K55" s="38"/>
      <c r="L55" s="39"/>
      <c r="M55" s="39"/>
      <c r="N55" s="38"/>
      <c r="O55" s="38"/>
      <c r="P55" s="38"/>
      <c r="Q55" s="38"/>
      <c r="R55" s="38"/>
      <c r="S55" s="38"/>
      <c r="T55" s="38"/>
      <c r="U55" s="40"/>
      <c r="V55" s="38"/>
      <c r="W55" s="41"/>
      <c r="X55" s="41"/>
      <c r="Y55" s="37"/>
      <c r="Z55" s="37"/>
      <c r="AD55" s="17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5408.34</v>
      </c>
      <c r="AE55" s="17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5201.04126</v>
      </c>
    </row>
    <row r="56" spans="1:31" ht="14.5">
      <c r="A56" s="55">
        <v>52</v>
      </c>
      <c r="B56" s="83">
        <v>171924</v>
      </c>
      <c r="C56" s="18"/>
      <c r="D56" s="10">
        <f>SUM(B56*$K$6)</f>
        <v>10487.364</v>
      </c>
      <c r="E56" s="10">
        <f>+B56-D56</f>
        <v>161436.636</v>
      </c>
      <c r="F56" s="54">
        <f>IF((AD56&lt;=0),AD56*0,IF(AND(AD56&gt;0),AD56*1))</f>
        <v>5448.48</v>
      </c>
      <c r="G56" s="54">
        <f>IF((AE56&lt;=0),AE56*0,IF(AND(AE56&gt;0),AE56*1))</f>
        <v>5238.73272</v>
      </c>
      <c r="H56" s="10">
        <f>+D56</f>
        <v>10487.364</v>
      </c>
      <c r="I56" s="10">
        <f>+F56-G56</f>
        <v>209.74727999999959</v>
      </c>
      <c r="J56" s="38"/>
      <c r="K56" s="38"/>
      <c r="L56" s="39"/>
      <c r="M56" s="39"/>
      <c r="N56" s="38"/>
      <c r="O56" s="38"/>
      <c r="P56" s="38"/>
      <c r="Q56" s="38"/>
      <c r="R56" s="38"/>
      <c r="S56" s="38"/>
      <c r="T56" s="38"/>
      <c r="U56" s="40"/>
      <c r="V56" s="38"/>
      <c r="W56" s="41"/>
      <c r="X56" s="41"/>
      <c r="Y56" s="37"/>
      <c r="Z56" s="37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5448.48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5238.73272</v>
      </c>
    </row>
    <row r="57" spans="1:31" ht="14.5">
      <c r="A57" s="55">
        <v>53</v>
      </c>
      <c r="B57" s="83">
        <v>173928</v>
      </c>
      <c r="C57" s="18"/>
      <c r="D57" s="10">
        <f>SUM(B57*$K$6)</f>
        <v>10609.608</v>
      </c>
      <c r="E57" s="10">
        <f>+B57-D57</f>
        <v>163318.392</v>
      </c>
      <c r="F57" s="54">
        <f>IF((AD57&lt;=0),AD57*0,IF(AND(AD57&gt;0),AD57*1))</f>
        <v>5488.56</v>
      </c>
      <c r="G57" s="54">
        <f>IF((AE57&lt;=0),AE57*0,IF(AND(AE57&gt;0),AE57*1))</f>
        <v>5276.36784</v>
      </c>
      <c r="H57" s="10">
        <f>+D57</f>
        <v>10609.608</v>
      </c>
      <c r="I57" s="10">
        <f>+F57-G57</f>
        <v>212.19216000000051</v>
      </c>
      <c r="J57" s="38"/>
      <c r="K57" s="38"/>
      <c r="L57" s="39"/>
      <c r="M57" s="39"/>
      <c r="N57" s="38"/>
      <c r="O57" s="38"/>
      <c r="P57" s="38"/>
      <c r="Q57" s="38"/>
      <c r="R57" s="38"/>
      <c r="S57" s="38"/>
      <c r="T57" s="38"/>
      <c r="U57" s="40"/>
      <c r="V57" s="38"/>
      <c r="W57" s="41"/>
      <c r="X57" s="41"/>
      <c r="Y57" s="37"/>
      <c r="Z57" s="37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5488.56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5276.36784</v>
      </c>
    </row>
    <row r="58" spans="1:31" ht="14.5">
      <c r="A58" s="55">
        <v>54</v>
      </c>
      <c r="B58" s="83">
        <v>175935</v>
      </c>
      <c r="C58" s="18"/>
      <c r="D58" s="10">
        <f>SUM(B58*$K$6)</f>
        <v>10732.035</v>
      </c>
      <c r="E58" s="10">
        <f>+B58-D58</f>
        <v>165202.965</v>
      </c>
      <c r="F58" s="54">
        <f>IF((AD58&lt;=0),AD58*0,IF(AND(AD58&gt;0),AD58*1))</f>
        <v>5528.7000000000007</v>
      </c>
      <c r="G58" s="54">
        <f>IF((AE58&lt;=0),AE58*0,IF(AND(AE58&gt;0),AE58*1))</f>
        <v>5314.0593</v>
      </c>
      <c r="H58" s="10">
        <f>+D58</f>
        <v>10732.035</v>
      </c>
      <c r="I58" s="10">
        <f>+F58-G58</f>
        <v>214.64070000000083</v>
      </c>
      <c r="J58" s="38"/>
      <c r="K58" s="38"/>
      <c r="L58" s="39"/>
      <c r="M58" s="39"/>
      <c r="N58" s="38"/>
      <c r="O58" s="38"/>
      <c r="P58" s="38"/>
      <c r="Q58" s="38"/>
      <c r="R58" s="38"/>
      <c r="S58" s="38"/>
      <c r="T58" s="38"/>
      <c r="U58" s="40"/>
      <c r="V58" s="38"/>
      <c r="W58" s="41"/>
      <c r="X58" s="41"/>
      <c r="Y58" s="37"/>
      <c r="Z58" s="37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5528.7000000000007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5314.0593</v>
      </c>
    </row>
    <row r="59" spans="1:31" ht="15" thickBot="1">
      <c r="A59" s="81">
        <v>55</v>
      </c>
      <c r="B59" s="83">
        <v>177938</v>
      </c>
      <c r="C59" s="82"/>
      <c r="D59" s="78">
        <f>SUM(B59*$K$6)</f>
        <v>10854.217999999999</v>
      </c>
      <c r="E59" s="78">
        <f>+B59-D59</f>
        <v>167083.782</v>
      </c>
      <c r="F59" s="79">
        <f>IF((AD59&lt;=0),AD59*0,IF(AND(AD59&gt;0),AD59*1))</f>
        <v>5568.76</v>
      </c>
      <c r="G59" s="79">
        <f>IF((AE59&lt;=0),AE59*0,IF(AND(AE59&gt;0),AE59*1))</f>
        <v>5351.67564</v>
      </c>
      <c r="H59" s="78">
        <f>+D59</f>
        <v>10854.217999999999</v>
      </c>
      <c r="I59" s="78">
        <f>+F59-G59</f>
        <v>217.08435999999983</v>
      </c>
      <c r="J59" s="38"/>
      <c r="K59" s="38"/>
      <c r="L59" s="39"/>
      <c r="M59" s="39"/>
      <c r="N59" s="38"/>
      <c r="O59" s="38"/>
      <c r="P59" s="38"/>
      <c r="Q59" s="38"/>
      <c r="R59" s="38"/>
      <c r="S59" s="38"/>
      <c r="T59" s="38"/>
      <c r="U59" s="40"/>
      <c r="V59" s="38"/>
      <c r="W59" s="41"/>
      <c r="X59" s="41"/>
      <c r="Y59" s="37"/>
      <c r="Z59" s="37"/>
      <c r="AD59" s="17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5568.76</v>
      </c>
      <c r="AE59" s="17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5351.67564</v>
      </c>
    </row>
    <row r="60" spans="1:31" ht="14.5">
      <c r="A60" s="75"/>
      <c r="B60" s="80"/>
      <c r="C60" s="68"/>
      <c r="D60" s="38"/>
      <c r="E60" s="38"/>
      <c r="F60" s="45"/>
      <c r="G60" s="45"/>
      <c r="H60" s="38"/>
      <c r="I60" s="38"/>
      <c r="J60" s="38"/>
      <c r="K60" s="38"/>
      <c r="L60" s="39"/>
      <c r="M60" s="39"/>
      <c r="N60" s="38"/>
      <c r="O60" s="38"/>
      <c r="P60" s="38"/>
      <c r="Q60" s="38"/>
      <c r="R60" s="38"/>
      <c r="S60" s="38"/>
      <c r="T60" s="38"/>
      <c r="U60" s="40"/>
      <c r="V60" s="38"/>
      <c r="W60" s="41"/>
      <c r="X60" s="41"/>
      <c r="Y60" s="37"/>
      <c r="Z60" s="37"/>
      <c r="AD60" s="17" t="b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0</v>
      </c>
      <c r="AE60" s="17" t="b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0</v>
      </c>
    </row>
    <row r="61" spans="1:31" ht="14.5">
      <c r="A61" s="75"/>
      <c r="B61" s="80"/>
      <c r="C61" s="68"/>
      <c r="D61" s="38"/>
      <c r="E61" s="38"/>
      <c r="F61" s="45"/>
      <c r="G61" s="45"/>
      <c r="H61" s="38"/>
      <c r="I61" s="38"/>
      <c r="J61" s="38"/>
      <c r="K61" s="38"/>
      <c r="L61" s="39"/>
      <c r="M61" s="39"/>
      <c r="N61" s="38"/>
      <c r="O61" s="38"/>
      <c r="P61" s="38"/>
      <c r="Q61" s="38"/>
      <c r="R61" s="38"/>
      <c r="S61" s="38"/>
      <c r="T61" s="38"/>
      <c r="U61" s="40"/>
      <c r="V61" s="38"/>
      <c r="W61" s="41"/>
      <c r="X61" s="41"/>
      <c r="Y61" s="37"/>
      <c r="Z61" s="37"/>
      <c r="AD61" s="17" t="b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0</v>
      </c>
      <c r="AE61" s="17" t="b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0</v>
      </c>
    </row>
    <row r="62" spans="1:31" ht="14.5">
      <c r="A62" s="75"/>
      <c r="B62" s="80"/>
      <c r="C62" s="68"/>
      <c r="D62" s="38"/>
      <c r="E62" s="38"/>
      <c r="F62" s="45"/>
      <c r="G62" s="45"/>
      <c r="H62" s="38"/>
      <c r="I62" s="38"/>
      <c r="J62" s="38"/>
      <c r="K62" s="38"/>
      <c r="L62" s="39"/>
      <c r="M62" s="39"/>
      <c r="N62" s="38"/>
      <c r="O62" s="38"/>
      <c r="P62" s="38"/>
      <c r="Q62" s="38"/>
      <c r="R62" s="38"/>
      <c r="S62" s="38"/>
      <c r="T62" s="38"/>
      <c r="U62" s="40"/>
      <c r="V62" s="38"/>
      <c r="W62" s="41"/>
      <c r="X62" s="41"/>
      <c r="Y62" s="37"/>
      <c r="Z62" s="37"/>
      <c r="AD62" s="17" t="b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0</v>
      </c>
      <c r="AE62" s="17" t="b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0</v>
      </c>
    </row>
    <row r="63" spans="1:31" ht="15" thickBot="1">
      <c r="A63" s="89"/>
      <c r="B63" s="90"/>
      <c r="C63" s="90"/>
      <c r="D63" s="90"/>
      <c r="E63" s="90"/>
      <c r="F63" s="90"/>
      <c r="G63" s="90"/>
      <c r="H63" s="90"/>
      <c r="I63" s="91"/>
      <c r="J63" s="46"/>
      <c r="K63" s="38"/>
      <c r="L63" s="39"/>
      <c r="M63" s="39"/>
      <c r="N63" s="38"/>
      <c r="O63" s="38"/>
      <c r="P63" s="38"/>
      <c r="Q63" s="38"/>
      <c r="R63" s="38"/>
      <c r="S63" s="38"/>
      <c r="T63" s="38"/>
      <c r="U63" s="40"/>
      <c r="V63" s="38"/>
      <c r="W63" s="41"/>
      <c r="X63" s="41"/>
      <c r="Y63" s="37"/>
      <c r="Z63" s="37"/>
      <c r="AD63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3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4" spans="1:31" ht="15" thickBot="1">
      <c r="A64" s="56"/>
      <c r="B64" s="57"/>
      <c r="C64" s="57"/>
      <c r="D64" s="57"/>
      <c r="E64" s="57"/>
      <c r="F64" s="57"/>
      <c r="G64" s="57"/>
      <c r="H64" s="57"/>
      <c r="I64" s="58"/>
      <c r="J64" s="43"/>
      <c r="K64" s="38"/>
      <c r="L64" s="39"/>
      <c r="M64" s="39"/>
      <c r="N64" s="38"/>
      <c r="O64" s="38"/>
      <c r="P64" s="38"/>
      <c r="Q64" s="38"/>
      <c r="R64" s="38"/>
      <c r="S64" s="38"/>
      <c r="T64" s="38"/>
      <c r="U64" s="40"/>
      <c r="V64" s="38"/>
      <c r="W64" s="41"/>
      <c r="X64" s="41"/>
      <c r="Y64" s="37"/>
      <c r="Z64" s="37"/>
      <c r="AD64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4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5" spans="1:31" ht="14.5">
      <c r="A65" s="92" t="s">
        <v>25</v>
      </c>
      <c r="B65" s="93"/>
      <c r="C65" s="93"/>
      <c r="D65" s="93"/>
      <c r="E65" s="93"/>
      <c r="F65" s="93"/>
      <c r="G65" s="93"/>
      <c r="H65" s="93"/>
      <c r="I65" s="93"/>
      <c r="J65" s="94"/>
      <c r="K65" s="38"/>
      <c r="L65" s="39"/>
      <c r="M65" s="39"/>
      <c r="N65" s="38"/>
      <c r="O65" s="38"/>
      <c r="P65" s="38"/>
      <c r="Q65" s="38"/>
      <c r="R65" s="38"/>
      <c r="S65" s="38"/>
      <c r="T65" s="38"/>
      <c r="U65" s="40"/>
      <c r="V65" s="38"/>
      <c r="W65" s="41"/>
      <c r="X65" s="41"/>
      <c r="Y65" s="37"/>
      <c r="Z65" s="37"/>
      <c r="AD65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5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6" spans="1:31" ht="14.5">
      <c r="A66" s="95"/>
      <c r="B66" s="96"/>
      <c r="C66" s="96"/>
      <c r="D66" s="96"/>
      <c r="E66" s="96"/>
      <c r="F66" s="96"/>
      <c r="G66" s="96"/>
      <c r="H66" s="96"/>
      <c r="I66" s="96"/>
      <c r="J66" s="97"/>
      <c r="K66" s="38"/>
      <c r="L66" s="39"/>
      <c r="M66" s="39"/>
      <c r="N66" s="38"/>
      <c r="O66" s="38"/>
      <c r="P66" s="38"/>
      <c r="Q66" s="38"/>
      <c r="R66" s="38"/>
      <c r="S66" s="38"/>
      <c r="T66" s="38"/>
      <c r="U66" s="40"/>
      <c r="V66" s="38"/>
      <c r="W66" s="41"/>
      <c r="X66" s="41"/>
      <c r="Y66" s="37"/>
      <c r="Z66" s="37"/>
      <c r="AD66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6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7" spans="1:31" ht="14.5">
      <c r="A67" s="103"/>
      <c r="B67" s="105" t="s">
        <v>35</v>
      </c>
      <c r="C67" s="103"/>
      <c r="D67" s="99" t="s">
        <v>30</v>
      </c>
      <c r="E67" s="99" t="s">
        <v>20</v>
      </c>
      <c r="F67" s="98"/>
      <c r="G67" s="98"/>
      <c r="H67" s="99" t="s">
        <v>32</v>
      </c>
      <c r="I67" s="101" t="s">
        <v>1</v>
      </c>
      <c r="J67" s="102" t="s">
        <v>3</v>
      </c>
      <c r="K67" s="38"/>
      <c r="L67" s="39"/>
      <c r="M67" s="39"/>
      <c r="N67" s="38"/>
      <c r="O67" s="38"/>
      <c r="P67" s="38"/>
      <c r="Q67" s="38"/>
      <c r="R67" s="38"/>
      <c r="S67" s="38"/>
      <c r="T67" s="38"/>
      <c r="U67" s="40"/>
      <c r="V67" s="38"/>
      <c r="W67" s="41"/>
      <c r="X67" s="41"/>
      <c r="Y67" s="37"/>
      <c r="Z67" s="37"/>
      <c r="AD67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7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8" spans="1:31" ht="37" customHeight="1">
      <c r="A68" s="104"/>
      <c r="B68" s="100"/>
      <c r="C68" s="104"/>
      <c r="D68" s="100"/>
      <c r="E68" s="106"/>
      <c r="F68" s="9" t="s">
        <v>21</v>
      </c>
      <c r="G68" s="9" t="s">
        <v>22</v>
      </c>
      <c r="H68" s="100"/>
      <c r="I68" s="100"/>
      <c r="J68" s="100"/>
      <c r="K68" s="38"/>
      <c r="L68" s="39"/>
      <c r="M68" s="39"/>
      <c r="N68" s="38"/>
      <c r="O68" s="38"/>
      <c r="P68" s="38"/>
      <c r="Q68" s="38"/>
      <c r="R68" s="38"/>
      <c r="S68" s="38"/>
      <c r="T68" s="38"/>
      <c r="U68" s="40"/>
      <c r="V68" s="38"/>
      <c r="W68" s="41"/>
      <c r="X68" s="41"/>
      <c r="Y68" s="37"/>
      <c r="Z68" s="37"/>
      <c r="AD68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8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9" spans="1:31" ht="14.5">
      <c r="A69" s="59" t="s">
        <v>3</v>
      </c>
      <c r="B69" s="60">
        <v>0</v>
      </c>
      <c r="C69" s="61" t="s">
        <v>3</v>
      </c>
      <c r="D69" s="62">
        <f>SUM(B69*$K$6)</f>
        <v>0</v>
      </c>
      <c r="E69" s="62">
        <f>+B69-D69</f>
        <v>0</v>
      </c>
      <c r="F69" s="63">
        <f>IF((AD115&lt;=0),AD115*0,IF(AND(AD115&gt;0),AD115*1))</f>
        <v>0</v>
      </c>
      <c r="G69" s="63">
        <f>IF((AE115&lt;=0),AE115*0,IF(AND(AE115&gt;0),AE115*1))</f>
        <v>0</v>
      </c>
      <c r="H69" s="62">
        <f>+D69</f>
        <v>0</v>
      </c>
      <c r="I69" s="62">
        <f>+F69-G69</f>
        <v>0</v>
      </c>
      <c r="J69" s="10"/>
      <c r="K69" s="38"/>
      <c r="L69" s="39"/>
      <c r="M69" s="39"/>
      <c r="N69" s="38"/>
      <c r="O69" s="38"/>
      <c r="P69" s="38"/>
      <c r="Q69" s="38"/>
      <c r="R69" s="38"/>
      <c r="S69" s="38"/>
      <c r="T69" s="38"/>
      <c r="U69" s="40"/>
      <c r="V69" s="38"/>
      <c r="W69" s="41"/>
      <c r="X69" s="41"/>
      <c r="Y69" s="37"/>
      <c r="Z69" s="37"/>
      <c r="AD69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9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70" spans="1:31" ht="14.5">
      <c r="A70" s="75"/>
      <c r="B70" s="76"/>
      <c r="C70" s="68"/>
      <c r="D70" s="38"/>
      <c r="E70" s="38"/>
      <c r="F70" s="45"/>
      <c r="G70" s="45"/>
      <c r="H70" s="38"/>
      <c r="I70" s="38"/>
      <c r="J70" s="38"/>
      <c r="K70" s="38"/>
      <c r="L70" s="39"/>
      <c r="M70" s="39"/>
      <c r="N70" s="38"/>
      <c r="O70" s="38"/>
      <c r="P70" s="38"/>
      <c r="Q70" s="38"/>
      <c r="R70" s="38"/>
      <c r="S70" s="38"/>
      <c r="T70" s="38"/>
      <c r="U70" s="40"/>
      <c r="V70" s="38"/>
      <c r="W70" s="41"/>
      <c r="X70" s="41"/>
      <c r="Y70" s="37"/>
      <c r="Z70" s="37"/>
      <c r="AD70" s="17" t="b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0</v>
      </c>
      <c r="AE70" s="17" t="b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0</v>
      </c>
    </row>
    <row r="71" spans="1:31" ht="14.5">
      <c r="A71" s="75"/>
      <c r="B71" s="76"/>
      <c r="C71" s="68"/>
      <c r="D71" s="38"/>
      <c r="E71" s="38"/>
      <c r="F71" s="45"/>
      <c r="G71" s="45"/>
      <c r="H71" s="38"/>
      <c r="I71" s="38"/>
      <c r="J71" s="38"/>
      <c r="K71" s="38"/>
      <c r="L71" s="39"/>
      <c r="M71" s="39"/>
      <c r="N71" s="38"/>
      <c r="O71" s="38"/>
      <c r="P71" s="38"/>
      <c r="Q71" s="38"/>
      <c r="R71" s="38"/>
      <c r="S71" s="38"/>
      <c r="T71" s="38"/>
      <c r="U71" s="40"/>
      <c r="V71" s="38"/>
      <c r="W71" s="41"/>
      <c r="X71" s="41"/>
      <c r="Y71" s="37"/>
      <c r="Z71" s="37"/>
      <c r="AD71" s="17" t="b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0</v>
      </c>
      <c r="AE71" s="17" t="b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0</v>
      </c>
    </row>
    <row r="72" spans="1:31" ht="14.5">
      <c r="A72" s="75"/>
      <c r="B72" s="76"/>
      <c r="C72" s="68"/>
      <c r="D72" s="38"/>
      <c r="E72" s="38"/>
      <c r="F72" s="45"/>
      <c r="G72" s="45"/>
      <c r="H72" s="38"/>
      <c r="I72" s="38"/>
      <c r="J72" s="38"/>
      <c r="K72" s="38"/>
      <c r="L72" s="39"/>
      <c r="M72" s="39"/>
      <c r="N72" s="38"/>
      <c r="O72" s="38"/>
      <c r="P72" s="38"/>
      <c r="Q72" s="38"/>
      <c r="R72" s="38"/>
      <c r="S72" s="38"/>
      <c r="T72" s="38"/>
      <c r="U72" s="40"/>
      <c r="V72" s="38"/>
      <c r="W72" s="41"/>
      <c r="X72" s="41"/>
      <c r="Y72" s="37"/>
      <c r="Z72" s="37"/>
      <c r="AD72" s="17" t="b">
        <f>IF(AND(B72&gt;0,B72&lt;=$E$6),B72*$G$6,IF(AND(B72&gt;$E$6,B72&lt;=$E$7),((B72-$E$6)*$G$7)+($E$6*$G$6),IF(AND(B72&gt;$E$7,B72&lt;=$E$8),((B72-$E$7)*$G$8)+(($E$7-$E$6)*$G$7)+($E$6*$G$6),IF(AND(B72&gt;$E$8,B72&lt;=$E$9),((B72-$E$8)*$G$9)+(($E$8-$E$7)*$G$8)+(($E$7-$E$6)*$G$7)+($E$6*$G$6),IF(AND(B72&gt;$E$9,B72&lt;=$E$10),((B72-$E$9)*$G$10)+(($E$9-$E$8)*$G$9)+(($E$8-$E$7)*$G$8)+(($E$7-$E$6)*$G$7)+($E$6*$G$6),IF(AND(B72&gt;$E$10),((B72-$E$10)*$G$11)+(($E$10-$E$9)*$G$10)+(($E$9-$E$8)*$G$9)+(($E$8-$E$7)*$G$8)+(($E$7-$E$6)*$G$7)+($E$6*$G$6)))))))</f>
        <v>0</v>
      </c>
      <c r="AE72" s="17" t="b">
        <f>IF(AND(E72&gt;0,E72&lt;=$E$6),E72*$G$6,IF(AND(E72&gt;$E$6,E72&lt;=$E$7),((E72-$E$6)*$G$7)+($E$6*$G$6),IF(AND(E72&gt;$E$7,E72&lt;=$E$8),((E72-$E$7)*$G$8)+(($E$7-$E$6)*$G$7)+($E$6*$G$6),IF(AND(E72&gt;$E$8,E72&lt;=$E$9),((E72-$E$8)*$G$9)+(($E$8-$E$7)*$G$8)+(($E$7-$E$6)*$G$7)+($E$6*$G$6),IF(AND(E72&gt;$E$9,E72&lt;=$E$10),((E72-$E$9)*$G$10)+(($E$9-$E$8)*$G$9)+(($E$8-$E$7)*$G$8)+(($E$7-$E$6)*$G$7)+($E$6*$G$6),IF(AND(E72&gt;$E$10),((E72-$E$10)*$G$11)+(($E$10-$E$9)*$G$10)+(($E$9-$E$8)*$G$9)+(($E$8-$E$7)*$G$8)+(($E$7-$E$6)*$G$7)+($E$6*$G$6)))))))</f>
        <v>0</v>
      </c>
    </row>
    <row r="73" spans="1:31" ht="14.5">
      <c r="A73" s="75"/>
      <c r="B73" s="76"/>
      <c r="C73" s="68"/>
      <c r="D73" s="38"/>
      <c r="E73" s="38"/>
      <c r="F73" s="45"/>
      <c r="G73" s="45"/>
      <c r="H73" s="38"/>
      <c r="I73" s="38"/>
      <c r="J73" s="38"/>
      <c r="K73" s="38"/>
      <c r="L73" s="39"/>
      <c r="M73" s="39"/>
      <c r="N73" s="38"/>
      <c r="O73" s="38"/>
      <c r="P73" s="38"/>
      <c r="Q73" s="38"/>
      <c r="R73" s="38"/>
      <c r="S73" s="38"/>
      <c r="T73" s="38"/>
      <c r="U73" s="40"/>
      <c r="V73" s="38"/>
      <c r="W73" s="41"/>
      <c r="X73" s="41"/>
      <c r="Y73" s="37"/>
      <c r="Z73" s="37"/>
      <c r="AD73" s="17" t="b">
        <f>IF(AND(B73&gt;0,B73&lt;=$E$6),B73*$G$6,IF(AND(B73&gt;$E$6,B73&lt;=$E$7),((B73-$E$6)*$G$7)+($E$6*$G$6),IF(AND(B73&gt;$E$7,B73&lt;=$E$8),((B73-$E$7)*$G$8)+(($E$7-$E$6)*$G$7)+($E$6*$G$6),IF(AND(B73&gt;$E$8,B73&lt;=$E$9),((B73-$E$8)*$G$9)+(($E$8-$E$7)*$G$8)+(($E$7-$E$6)*$G$7)+($E$6*$G$6),IF(AND(B73&gt;$E$9,B73&lt;=$E$10),((B73-$E$9)*$G$10)+(($E$9-$E$8)*$G$9)+(($E$8-$E$7)*$G$8)+(($E$7-$E$6)*$G$7)+($E$6*$G$6),IF(AND(B73&gt;$E$10),((B73-$E$10)*$G$11)+(($E$10-$E$9)*$G$10)+(($E$9-$E$8)*$G$9)+(($E$8-$E$7)*$G$8)+(($E$7-$E$6)*$G$7)+($E$6*$G$6)))))))</f>
        <v>0</v>
      </c>
      <c r="AE73" s="17" t="b">
        <f>IF(AND(E73&gt;0,E73&lt;=$E$6),E73*$G$6,IF(AND(E73&gt;$E$6,E73&lt;=$E$7),((E73-$E$6)*$G$7)+($E$6*$G$6),IF(AND(E73&gt;$E$7,E73&lt;=$E$8),((E73-$E$7)*$G$8)+(($E$7-$E$6)*$G$7)+($E$6*$G$6),IF(AND(E73&gt;$E$8,E73&lt;=$E$9),((E73-$E$8)*$G$9)+(($E$8-$E$7)*$G$8)+(($E$7-$E$6)*$G$7)+($E$6*$G$6),IF(AND(E73&gt;$E$9,E73&lt;=$E$10),((E73-$E$9)*$G$10)+(($E$9-$E$8)*$G$9)+(($E$8-$E$7)*$G$8)+(($E$7-$E$6)*$G$7)+($E$6*$G$6),IF(AND(E73&gt;$E$10),((E73-$E$10)*$G$11)+(($E$10-$E$9)*$G$10)+(($E$9-$E$8)*$G$9)+(($E$8-$E$7)*$G$8)+(($E$7-$E$6)*$G$7)+($E$6*$G$6)))))))</f>
        <v>0</v>
      </c>
    </row>
    <row r="74" spans="1:31" ht="14.5">
      <c r="A74" s="75"/>
      <c r="B74" s="76"/>
      <c r="C74" s="68"/>
      <c r="D74" s="38"/>
      <c r="E74" s="38"/>
      <c r="F74" s="45"/>
      <c r="G74" s="45"/>
      <c r="H74" s="38"/>
      <c r="I74" s="38"/>
      <c r="J74" s="38"/>
      <c r="K74" s="38"/>
      <c r="L74" s="39"/>
      <c r="M74" s="39"/>
      <c r="N74" s="38"/>
      <c r="O74" s="38"/>
      <c r="P74" s="38"/>
      <c r="Q74" s="38"/>
      <c r="R74" s="38"/>
      <c r="S74" s="38"/>
      <c r="T74" s="38"/>
      <c r="U74" s="40"/>
      <c r="V74" s="38"/>
      <c r="W74" s="41"/>
      <c r="X74" s="41"/>
      <c r="Y74" s="37"/>
      <c r="Z74" s="37"/>
      <c r="AD74" s="17" t="b">
        <f>IF(AND(B74&gt;0,B74&lt;=$E$6),B74*$G$6,IF(AND(B74&gt;$E$6,B74&lt;=$E$7),((B74-$E$6)*$G$7)+($E$6*$G$6),IF(AND(B74&gt;$E$7,B74&lt;=$E$8),((B74-$E$7)*$G$8)+(($E$7-$E$6)*$G$7)+($E$6*$G$6),IF(AND(B74&gt;$E$8,B74&lt;=$E$9),((B74-$E$8)*$G$9)+(($E$8-$E$7)*$G$8)+(($E$7-$E$6)*$G$7)+($E$6*$G$6),IF(AND(B74&gt;$E$9,B74&lt;=$E$10),((B74-$E$9)*$G$10)+(($E$9-$E$8)*$G$9)+(($E$8-$E$7)*$G$8)+(($E$7-$E$6)*$G$7)+($E$6*$G$6),IF(AND(B74&gt;$E$10),((B74-$E$10)*$G$11)+(($E$10-$E$9)*$G$10)+(($E$9-$E$8)*$G$9)+(($E$8-$E$7)*$G$8)+(($E$7-$E$6)*$G$7)+($E$6*$G$6)))))))</f>
        <v>0</v>
      </c>
      <c r="AE74" s="17" t="b">
        <f>IF(AND(E74&gt;0,E74&lt;=$E$6),E74*$G$6,IF(AND(E74&gt;$E$6,E74&lt;=$E$7),((E74-$E$6)*$G$7)+($E$6*$G$6),IF(AND(E74&gt;$E$7,E74&lt;=$E$8),((E74-$E$7)*$G$8)+(($E$7-$E$6)*$G$7)+($E$6*$G$6),IF(AND(E74&gt;$E$8,E74&lt;=$E$9),((E74-$E$8)*$G$9)+(($E$8-$E$7)*$G$8)+(($E$7-$E$6)*$G$7)+($E$6*$G$6),IF(AND(E74&gt;$E$9,E74&lt;=$E$10),((E74-$E$9)*$G$10)+(($E$9-$E$8)*$G$9)+(($E$8-$E$7)*$G$8)+(($E$7-$E$6)*$G$7)+($E$6*$G$6),IF(AND(E74&gt;$E$10),((E74-$E$10)*$G$11)+(($E$10-$E$9)*$G$10)+(($E$9-$E$8)*$G$9)+(($E$8-$E$7)*$G$8)+(($E$7-$E$6)*$G$7)+($E$6*$G$6)))))))</f>
        <v>0</v>
      </c>
    </row>
    <row r="75" spans="1:31" ht="14.5">
      <c r="A75" s="75"/>
      <c r="B75" s="76"/>
      <c r="C75" s="68"/>
      <c r="D75" s="38"/>
      <c r="E75" s="38"/>
      <c r="F75" s="45"/>
      <c r="G75" s="45"/>
      <c r="H75" s="38"/>
      <c r="I75" s="38"/>
      <c r="J75" s="38"/>
      <c r="K75" s="38"/>
      <c r="L75" s="39"/>
      <c r="M75" s="39"/>
      <c r="N75" s="38"/>
      <c r="O75" s="38"/>
      <c r="P75" s="38"/>
      <c r="Q75" s="38"/>
      <c r="R75" s="38"/>
      <c r="S75" s="38"/>
      <c r="T75" s="38"/>
      <c r="U75" s="40"/>
      <c r="V75" s="38"/>
      <c r="W75" s="41"/>
      <c r="X75" s="41"/>
      <c r="Y75" s="37"/>
      <c r="Z75" s="37"/>
      <c r="AD75" s="17" t="b">
        <f>IF(AND(B75&gt;0,B75&lt;=$E$6),B75*$G$6,IF(AND(B75&gt;$E$6,B75&lt;=$E$7),((B75-$E$6)*$G$7)+($E$6*$G$6),IF(AND(B75&gt;$E$7,B75&lt;=$E$8),((B75-$E$7)*$G$8)+(($E$7-$E$6)*$G$7)+($E$6*$G$6),IF(AND(B75&gt;$E$8,B75&lt;=$E$9),((B75-$E$8)*$G$9)+(($E$8-$E$7)*$G$8)+(($E$7-$E$6)*$G$7)+($E$6*$G$6),IF(AND(B75&gt;$E$9,B75&lt;=$E$10),((B75-$E$9)*$G$10)+(($E$9-$E$8)*$G$9)+(($E$8-$E$7)*$G$8)+(($E$7-$E$6)*$G$7)+($E$6*$G$6),IF(AND(B75&gt;$E$10),((B75-$E$10)*$G$11)+(($E$10-$E$9)*$G$10)+(($E$9-$E$8)*$G$9)+(($E$8-$E$7)*$G$8)+(($E$7-$E$6)*$G$7)+($E$6*$G$6)))))))</f>
        <v>0</v>
      </c>
      <c r="AE75" s="17" t="b">
        <f>IF(AND(E75&gt;0,E75&lt;=$E$6),E75*$G$6,IF(AND(E75&gt;$E$6,E75&lt;=$E$7),((E75-$E$6)*$G$7)+($E$6*$G$6),IF(AND(E75&gt;$E$7,E75&lt;=$E$8),((E75-$E$7)*$G$8)+(($E$7-$E$6)*$G$7)+($E$6*$G$6),IF(AND(E75&gt;$E$8,E75&lt;=$E$9),((E75-$E$8)*$G$9)+(($E$8-$E$7)*$G$8)+(($E$7-$E$6)*$G$7)+($E$6*$G$6),IF(AND(E75&gt;$E$9,E75&lt;=$E$10),((E75-$E$9)*$G$10)+(($E$9-$E$8)*$G$9)+(($E$8-$E$7)*$G$8)+(($E$7-$E$6)*$G$7)+($E$6*$G$6),IF(AND(E75&gt;$E$10),((E75-$E$10)*$G$11)+(($E$10-$E$9)*$G$10)+(($E$9-$E$8)*$G$9)+(($E$8-$E$7)*$G$8)+(($E$7-$E$6)*$G$7)+($E$6*$G$6)))))))</f>
        <v>0</v>
      </c>
    </row>
    <row r="76" spans="1:31" ht="14.5">
      <c r="A76" s="75"/>
      <c r="B76" s="76"/>
      <c r="C76" s="68"/>
      <c r="D76" s="38"/>
      <c r="E76" s="38"/>
      <c r="F76" s="45"/>
      <c r="G76" s="45"/>
      <c r="H76" s="38"/>
      <c r="I76" s="38"/>
      <c r="J76" s="38"/>
      <c r="K76" s="38"/>
      <c r="L76" s="39"/>
      <c r="M76" s="39"/>
      <c r="N76" s="38"/>
      <c r="O76" s="38"/>
      <c r="P76" s="38"/>
      <c r="Q76" s="38"/>
      <c r="R76" s="38"/>
      <c r="S76" s="38"/>
      <c r="T76" s="38"/>
      <c r="U76" s="40"/>
      <c r="V76" s="38"/>
      <c r="W76" s="41"/>
      <c r="X76" s="41"/>
      <c r="Y76" s="37"/>
      <c r="Z76" s="37"/>
      <c r="AD76" s="17" t="b">
        <f>IF(AND(B76&gt;0,B76&lt;=$E$6),B76*$G$6,IF(AND(B76&gt;$E$6,B76&lt;=$E$7),((B76-$E$6)*$G$7)+($E$6*$G$6),IF(AND(B76&gt;$E$7,B76&lt;=$E$8),((B76-$E$7)*$G$8)+(($E$7-$E$6)*$G$7)+($E$6*$G$6),IF(AND(B76&gt;$E$8,B76&lt;=$E$9),((B76-$E$8)*$G$9)+(($E$8-$E$7)*$G$8)+(($E$7-$E$6)*$G$7)+($E$6*$G$6),IF(AND(B76&gt;$E$9,B76&lt;=$E$10),((B76-$E$9)*$G$10)+(($E$9-$E$8)*$G$9)+(($E$8-$E$7)*$G$8)+(($E$7-$E$6)*$G$7)+($E$6*$G$6),IF(AND(B76&gt;$E$10),((B76-$E$10)*$G$11)+(($E$10-$E$9)*$G$10)+(($E$9-$E$8)*$G$9)+(($E$8-$E$7)*$G$8)+(($E$7-$E$6)*$G$7)+($E$6*$G$6)))))))</f>
        <v>0</v>
      </c>
      <c r="AE76" s="17" t="b">
        <f>IF(AND(E76&gt;0,E76&lt;=$E$6),E76*$G$6,IF(AND(E76&gt;$E$6,E76&lt;=$E$7),((E76-$E$6)*$G$7)+($E$6*$G$6),IF(AND(E76&gt;$E$7,E76&lt;=$E$8),((E76-$E$7)*$G$8)+(($E$7-$E$6)*$G$7)+($E$6*$G$6),IF(AND(E76&gt;$E$8,E76&lt;=$E$9),((E76-$E$8)*$G$9)+(($E$8-$E$7)*$G$8)+(($E$7-$E$6)*$G$7)+($E$6*$G$6),IF(AND(E76&gt;$E$9,E76&lt;=$E$10),((E76-$E$9)*$G$10)+(($E$9-$E$8)*$G$9)+(($E$8-$E$7)*$G$8)+(($E$7-$E$6)*$G$7)+($E$6*$G$6),IF(AND(E76&gt;$E$10),((E76-$E$10)*$G$11)+(($E$10-$E$9)*$G$10)+(($E$9-$E$8)*$G$9)+(($E$8-$E$7)*$G$8)+(($E$7-$E$6)*$G$7)+($E$6*$G$6)))))))</f>
        <v>0</v>
      </c>
    </row>
    <row r="77" spans="1:31" ht="14.5">
      <c r="A77" s="75"/>
      <c r="B77" s="76"/>
      <c r="C77" s="68"/>
      <c r="D77" s="38"/>
      <c r="E77" s="38"/>
      <c r="F77" s="45"/>
      <c r="G77" s="45"/>
      <c r="H77" s="38"/>
      <c r="I77" s="38"/>
      <c r="J77" s="38"/>
      <c r="K77" s="38"/>
      <c r="L77" s="39"/>
      <c r="M77" s="39"/>
      <c r="N77" s="38"/>
      <c r="O77" s="38"/>
      <c r="P77" s="38"/>
      <c r="Q77" s="38"/>
      <c r="R77" s="38"/>
      <c r="S77" s="38"/>
      <c r="T77" s="38"/>
      <c r="U77" s="40"/>
      <c r="V77" s="38"/>
      <c r="W77" s="41"/>
      <c r="X77" s="41"/>
      <c r="Y77" s="37"/>
      <c r="Z77" s="37"/>
      <c r="AD77" s="17" t="b">
        <f>IF(AND(B77&gt;0,B77&lt;=$E$6),B77*$G$6,IF(AND(B77&gt;$E$6,B77&lt;=$E$7),((B77-$E$6)*$G$7)+($E$6*$G$6),IF(AND(B77&gt;$E$7,B77&lt;=$E$8),((B77-$E$7)*$G$8)+(($E$7-$E$6)*$G$7)+($E$6*$G$6),IF(AND(B77&gt;$E$8,B77&lt;=$E$9),((B77-$E$8)*$G$9)+(($E$8-$E$7)*$G$8)+(($E$7-$E$6)*$G$7)+($E$6*$G$6),IF(AND(B77&gt;$E$9,B77&lt;=$E$10),((B77-$E$9)*$G$10)+(($E$9-$E$8)*$G$9)+(($E$8-$E$7)*$G$8)+(($E$7-$E$6)*$G$7)+($E$6*$G$6),IF(AND(B77&gt;$E$10),((B77-$E$10)*$G$11)+(($E$10-$E$9)*$G$10)+(($E$9-$E$8)*$G$9)+(($E$8-$E$7)*$G$8)+(($E$7-$E$6)*$G$7)+($E$6*$G$6)))))))</f>
        <v>0</v>
      </c>
      <c r="AE77" s="17" t="b">
        <f>IF(AND(E77&gt;0,E77&lt;=$E$6),E77*$G$6,IF(AND(E77&gt;$E$6,E77&lt;=$E$7),((E77-$E$6)*$G$7)+($E$6*$G$6),IF(AND(E77&gt;$E$7,E77&lt;=$E$8),((E77-$E$7)*$G$8)+(($E$7-$E$6)*$G$7)+($E$6*$G$6),IF(AND(E77&gt;$E$8,E77&lt;=$E$9),((E77-$E$8)*$G$9)+(($E$8-$E$7)*$G$8)+(($E$7-$E$6)*$G$7)+($E$6*$G$6),IF(AND(E77&gt;$E$9,E77&lt;=$E$10),((E77-$E$9)*$G$10)+(($E$9-$E$8)*$G$9)+(($E$8-$E$7)*$G$8)+(($E$7-$E$6)*$G$7)+($E$6*$G$6),IF(AND(E77&gt;$E$10),((E77-$E$10)*$G$11)+(($E$10-$E$9)*$G$10)+(($E$9-$E$8)*$G$9)+(($E$8-$E$7)*$G$8)+(($E$7-$E$6)*$G$7)+($E$6*$G$6)))))))</f>
        <v>0</v>
      </c>
    </row>
    <row r="78" spans="1:31" ht="14.5">
      <c r="A78" s="75"/>
      <c r="B78" s="76"/>
      <c r="C78" s="68"/>
      <c r="D78" s="38"/>
      <c r="E78" s="38"/>
      <c r="F78" s="45"/>
      <c r="G78" s="45"/>
      <c r="H78" s="38"/>
      <c r="I78" s="38"/>
      <c r="J78" s="38"/>
      <c r="K78" s="38"/>
      <c r="L78" s="39"/>
      <c r="M78" s="39"/>
      <c r="N78" s="38"/>
      <c r="O78" s="38"/>
      <c r="P78" s="38"/>
      <c r="Q78" s="38"/>
      <c r="R78" s="38"/>
      <c r="S78" s="38"/>
      <c r="T78" s="38"/>
      <c r="U78" s="40"/>
      <c r="V78" s="38"/>
      <c r="W78" s="41"/>
      <c r="X78" s="41"/>
      <c r="Y78" s="37"/>
      <c r="Z78" s="37"/>
      <c r="AD78" s="17" t="b">
        <f>IF(AND(B78&gt;0,B78&lt;=$E$6),B78*$G$6,IF(AND(B78&gt;$E$6,B78&lt;=$E$7),((B78-$E$6)*$G$7)+($E$6*$G$6),IF(AND(B78&gt;$E$7,B78&lt;=$E$8),((B78-$E$7)*$G$8)+(($E$7-$E$6)*$G$7)+($E$6*$G$6),IF(AND(B78&gt;$E$8,B78&lt;=$E$9),((B78-$E$8)*$G$9)+(($E$8-$E$7)*$G$8)+(($E$7-$E$6)*$G$7)+($E$6*$G$6),IF(AND(B78&gt;$E$9,B78&lt;=$E$10),((B78-$E$9)*$G$10)+(($E$9-$E$8)*$G$9)+(($E$8-$E$7)*$G$8)+(($E$7-$E$6)*$G$7)+($E$6*$G$6),IF(AND(B78&gt;$E$10),((B78-$E$10)*$G$11)+(($E$10-$E$9)*$G$10)+(($E$9-$E$8)*$G$9)+(($E$8-$E$7)*$G$8)+(($E$7-$E$6)*$G$7)+($E$6*$G$6)))))))</f>
        <v>0</v>
      </c>
      <c r="AE78" s="17" t="b">
        <f>IF(AND(E78&gt;0,E78&lt;=$E$6),E78*$G$6,IF(AND(E78&gt;$E$6,E78&lt;=$E$7),((E78-$E$6)*$G$7)+($E$6*$G$6),IF(AND(E78&gt;$E$7,E78&lt;=$E$8),((E78-$E$7)*$G$8)+(($E$7-$E$6)*$G$7)+($E$6*$G$6),IF(AND(E78&gt;$E$8,E78&lt;=$E$9),((E78-$E$8)*$G$9)+(($E$8-$E$7)*$G$8)+(($E$7-$E$6)*$G$7)+($E$6*$G$6),IF(AND(E78&gt;$E$9,E78&lt;=$E$10),((E78-$E$9)*$G$10)+(($E$9-$E$8)*$G$9)+(($E$8-$E$7)*$G$8)+(($E$7-$E$6)*$G$7)+($E$6*$G$6),IF(AND(E78&gt;$E$10),((E78-$E$10)*$G$11)+(($E$10-$E$9)*$G$10)+(($E$9-$E$8)*$G$9)+(($E$8-$E$7)*$G$8)+(($E$7-$E$6)*$G$7)+($E$6*$G$6)))))))</f>
        <v>0</v>
      </c>
    </row>
    <row r="79" spans="1:31" ht="14.5">
      <c r="A79" s="75"/>
      <c r="B79" s="76"/>
      <c r="C79" s="68"/>
      <c r="D79" s="38"/>
      <c r="E79" s="38"/>
      <c r="F79" s="45"/>
      <c r="G79" s="45"/>
      <c r="H79" s="38"/>
      <c r="I79" s="38"/>
      <c r="J79" s="38"/>
      <c r="K79" s="38"/>
      <c r="L79" s="39"/>
      <c r="M79" s="39"/>
      <c r="N79" s="38"/>
      <c r="O79" s="38"/>
      <c r="P79" s="38"/>
      <c r="Q79" s="38"/>
      <c r="R79" s="38"/>
      <c r="S79" s="38"/>
      <c r="T79" s="38"/>
      <c r="U79" s="40"/>
      <c r="V79" s="38"/>
      <c r="W79" s="41"/>
      <c r="X79" s="41"/>
      <c r="Y79" s="37"/>
      <c r="Z79" s="37"/>
      <c r="AD79" s="17" t="b">
        <f>IF(AND(B79&gt;0,B79&lt;=$E$6),B79*$G$6,IF(AND(B79&gt;$E$6,B79&lt;=$E$7),((B79-$E$6)*$G$7)+($E$6*$G$6),IF(AND(B79&gt;$E$7,B79&lt;=$E$8),((B79-$E$7)*$G$8)+(($E$7-$E$6)*$G$7)+($E$6*$G$6),IF(AND(B79&gt;$E$8,B79&lt;=$E$9),((B79-$E$8)*$G$9)+(($E$8-$E$7)*$G$8)+(($E$7-$E$6)*$G$7)+($E$6*$G$6),IF(AND(B79&gt;$E$9,B79&lt;=$E$10),((B79-$E$9)*$G$10)+(($E$9-$E$8)*$G$9)+(($E$8-$E$7)*$G$8)+(($E$7-$E$6)*$G$7)+($E$6*$G$6),IF(AND(B79&gt;$E$10),((B79-$E$10)*$G$11)+(($E$10-$E$9)*$G$10)+(($E$9-$E$8)*$G$9)+(($E$8-$E$7)*$G$8)+(($E$7-$E$6)*$G$7)+($E$6*$G$6)))))))</f>
        <v>0</v>
      </c>
      <c r="AE79" s="17" t="b">
        <f>IF(AND(E79&gt;0,E79&lt;=$E$6),E79*$G$6,IF(AND(E79&gt;$E$6,E79&lt;=$E$7),((E79-$E$6)*$G$7)+($E$6*$G$6),IF(AND(E79&gt;$E$7,E79&lt;=$E$8),((E79-$E$7)*$G$8)+(($E$7-$E$6)*$G$7)+($E$6*$G$6),IF(AND(E79&gt;$E$8,E79&lt;=$E$9),((E79-$E$8)*$G$9)+(($E$8-$E$7)*$G$8)+(($E$7-$E$6)*$G$7)+($E$6*$G$6),IF(AND(E79&gt;$E$9,E79&lt;=$E$10),((E79-$E$9)*$G$10)+(($E$9-$E$8)*$G$9)+(($E$8-$E$7)*$G$8)+(($E$7-$E$6)*$G$7)+($E$6*$G$6),IF(AND(E79&gt;$E$10),((E79-$E$10)*$G$11)+(($E$10-$E$9)*$G$10)+(($E$9-$E$8)*$G$9)+(($E$8-$E$7)*$G$8)+(($E$7-$E$6)*$G$7)+($E$6*$G$6)))))))</f>
        <v>0</v>
      </c>
    </row>
    <row r="80" spans="1:31" ht="14.5">
      <c r="A80" s="75"/>
      <c r="B80" s="76"/>
      <c r="C80" s="68"/>
      <c r="D80" s="38"/>
      <c r="E80" s="38"/>
      <c r="F80" s="45"/>
      <c r="G80" s="45"/>
      <c r="H80" s="38"/>
      <c r="I80" s="38"/>
      <c r="J80" s="38"/>
      <c r="K80" s="38"/>
      <c r="L80" s="39"/>
      <c r="M80" s="39"/>
      <c r="N80" s="38"/>
      <c r="O80" s="38"/>
      <c r="P80" s="38"/>
      <c r="Q80" s="38"/>
      <c r="R80" s="38"/>
      <c r="S80" s="38"/>
      <c r="T80" s="38"/>
      <c r="U80" s="40"/>
      <c r="V80" s="38"/>
      <c r="W80" s="41"/>
      <c r="X80" s="41"/>
      <c r="Y80" s="37"/>
      <c r="Z80" s="37"/>
      <c r="AD80" s="17" t="b">
        <f>IF(AND(B80&gt;0,B80&lt;=$E$6),B80*$G$6,IF(AND(B80&gt;$E$6,B80&lt;=$E$7),((B80-$E$6)*$G$7)+($E$6*$G$6),IF(AND(B80&gt;$E$7,B80&lt;=$E$8),((B80-$E$7)*$G$8)+(($E$7-$E$6)*$G$7)+($E$6*$G$6),IF(AND(B80&gt;$E$8,B80&lt;=$E$9),((B80-$E$8)*$G$9)+(($E$8-$E$7)*$G$8)+(($E$7-$E$6)*$G$7)+($E$6*$G$6),IF(AND(B80&gt;$E$9,B80&lt;=$E$10),((B80-$E$9)*$G$10)+(($E$9-$E$8)*$G$9)+(($E$8-$E$7)*$G$8)+(($E$7-$E$6)*$G$7)+($E$6*$G$6),IF(AND(B80&gt;$E$10),((B80-$E$10)*$G$11)+(($E$10-$E$9)*$G$10)+(($E$9-$E$8)*$G$9)+(($E$8-$E$7)*$G$8)+(($E$7-$E$6)*$G$7)+($E$6*$G$6)))))))</f>
        <v>0</v>
      </c>
      <c r="AE80" s="17" t="b">
        <f>IF(AND(E80&gt;0,E80&lt;=$E$6),E80*$G$6,IF(AND(E80&gt;$E$6,E80&lt;=$E$7),((E80-$E$6)*$G$7)+($E$6*$G$6),IF(AND(E80&gt;$E$7,E80&lt;=$E$8),((E80-$E$7)*$G$8)+(($E$7-$E$6)*$G$7)+($E$6*$G$6),IF(AND(E80&gt;$E$8,E80&lt;=$E$9),((E80-$E$8)*$G$9)+(($E$8-$E$7)*$G$8)+(($E$7-$E$6)*$G$7)+($E$6*$G$6),IF(AND(E80&gt;$E$9,E80&lt;=$E$10),((E80-$E$9)*$G$10)+(($E$9-$E$8)*$G$9)+(($E$8-$E$7)*$G$8)+(($E$7-$E$6)*$G$7)+($E$6*$G$6),IF(AND(E80&gt;$E$10),((E80-$E$10)*$G$11)+(($E$10-$E$9)*$G$10)+(($E$9-$E$8)*$G$9)+(($E$8-$E$7)*$G$8)+(($E$7-$E$6)*$G$7)+($E$6*$G$6)))))))</f>
        <v>0</v>
      </c>
    </row>
    <row r="81" spans="1:31" ht="14.5">
      <c r="A81" s="75"/>
      <c r="B81" s="76"/>
      <c r="C81" s="68"/>
      <c r="D81" s="38"/>
      <c r="E81" s="38"/>
      <c r="F81" s="45"/>
      <c r="G81" s="45"/>
      <c r="H81" s="38"/>
      <c r="I81" s="38"/>
      <c r="J81" s="38"/>
      <c r="K81" s="38"/>
      <c r="L81" s="39"/>
      <c r="M81" s="39"/>
      <c r="N81" s="38"/>
      <c r="O81" s="38"/>
      <c r="P81" s="38"/>
      <c r="Q81" s="38"/>
      <c r="R81" s="38"/>
      <c r="S81" s="38"/>
      <c r="T81" s="38"/>
      <c r="U81" s="40"/>
      <c r="V81" s="38"/>
      <c r="W81" s="41"/>
      <c r="X81" s="41"/>
      <c r="Y81" s="37"/>
      <c r="Z81" s="37"/>
      <c r="AD81" s="17" t="b">
        <f>IF(AND(B81&gt;0,B81&lt;=$E$6),B81*$G$6,IF(AND(B81&gt;$E$6,B81&lt;=$E$7),((B81-$E$6)*$G$7)+($E$6*$G$6),IF(AND(B81&gt;$E$7,B81&lt;=$E$8),((B81-$E$7)*$G$8)+(($E$7-$E$6)*$G$7)+($E$6*$G$6),IF(AND(B81&gt;$E$8,B81&lt;=$E$9),((B81-$E$8)*$G$9)+(($E$8-$E$7)*$G$8)+(($E$7-$E$6)*$G$7)+($E$6*$G$6),IF(AND(B81&gt;$E$9,B81&lt;=$E$10),((B81-$E$9)*$G$10)+(($E$9-$E$8)*$G$9)+(($E$8-$E$7)*$G$8)+(($E$7-$E$6)*$G$7)+($E$6*$G$6),IF(AND(B81&gt;$E$10),((B81-$E$10)*$G$11)+(($E$10-$E$9)*$G$10)+(($E$9-$E$8)*$G$9)+(($E$8-$E$7)*$G$8)+(($E$7-$E$6)*$G$7)+($E$6*$G$6)))))))</f>
        <v>0</v>
      </c>
      <c r="AE81" s="17" t="b">
        <f>IF(AND(E81&gt;0,E81&lt;=$E$6),E81*$G$6,IF(AND(E81&gt;$E$6,E81&lt;=$E$7),((E81-$E$6)*$G$7)+($E$6*$G$6),IF(AND(E81&gt;$E$7,E81&lt;=$E$8),((E81-$E$7)*$G$8)+(($E$7-$E$6)*$G$7)+($E$6*$G$6),IF(AND(E81&gt;$E$8,E81&lt;=$E$9),((E81-$E$8)*$G$9)+(($E$8-$E$7)*$G$8)+(($E$7-$E$6)*$G$7)+($E$6*$G$6),IF(AND(E81&gt;$E$9,E81&lt;=$E$10),((E81-$E$9)*$G$10)+(($E$9-$E$8)*$G$9)+(($E$8-$E$7)*$G$8)+(($E$7-$E$6)*$G$7)+($E$6*$G$6),IF(AND(E81&gt;$E$10),((E81-$E$10)*$G$11)+(($E$10-$E$9)*$G$10)+(($E$9-$E$8)*$G$9)+(($E$8-$E$7)*$G$8)+(($E$7-$E$6)*$G$7)+($E$6*$G$6)))))))</f>
        <v>0</v>
      </c>
    </row>
    <row r="82" spans="1:31" ht="14.5">
      <c r="A82" s="75"/>
      <c r="B82" s="76"/>
      <c r="C82" s="68"/>
      <c r="D82" s="38"/>
      <c r="E82" s="38"/>
      <c r="F82" s="45"/>
      <c r="G82" s="45"/>
      <c r="H82" s="38"/>
      <c r="I82" s="38"/>
      <c r="J82" s="38"/>
      <c r="K82" s="38"/>
      <c r="L82" s="39"/>
      <c r="M82" s="39"/>
      <c r="N82" s="38"/>
      <c r="O82" s="38"/>
      <c r="P82" s="38"/>
      <c r="Q82" s="38"/>
      <c r="R82" s="38"/>
      <c r="S82" s="38"/>
      <c r="T82" s="38"/>
      <c r="U82" s="40"/>
      <c r="V82" s="38"/>
      <c r="W82" s="41"/>
      <c r="X82" s="41"/>
      <c r="Y82" s="37"/>
      <c r="Z82" s="37"/>
      <c r="AD82" s="17" t="b">
        <f>IF(AND(B82&gt;0,B82&lt;=$E$6),B82*$G$6,IF(AND(B82&gt;$E$6,B82&lt;=$E$7),((B82-$E$6)*$G$7)+($E$6*$G$6),IF(AND(B82&gt;$E$7,B82&lt;=$E$8),((B82-$E$7)*$G$8)+(($E$7-$E$6)*$G$7)+($E$6*$G$6),IF(AND(B82&gt;$E$8,B82&lt;=$E$9),((B82-$E$8)*$G$9)+(($E$8-$E$7)*$G$8)+(($E$7-$E$6)*$G$7)+($E$6*$G$6),IF(AND(B82&gt;$E$9,B82&lt;=$E$10),((B82-$E$9)*$G$10)+(($E$9-$E$8)*$G$9)+(($E$8-$E$7)*$G$8)+(($E$7-$E$6)*$G$7)+($E$6*$G$6),IF(AND(B82&gt;$E$10),((B82-$E$10)*$G$11)+(($E$10-$E$9)*$G$10)+(($E$9-$E$8)*$G$9)+(($E$8-$E$7)*$G$8)+(($E$7-$E$6)*$G$7)+($E$6*$G$6)))))))</f>
        <v>0</v>
      </c>
      <c r="AE82" s="17" t="b">
        <f>IF(AND(E82&gt;0,E82&lt;=$E$6),E82*$G$6,IF(AND(E82&gt;$E$6,E82&lt;=$E$7),((E82-$E$6)*$G$7)+($E$6*$G$6),IF(AND(E82&gt;$E$7,E82&lt;=$E$8),((E82-$E$7)*$G$8)+(($E$7-$E$6)*$G$7)+($E$6*$G$6),IF(AND(E82&gt;$E$8,E82&lt;=$E$9),((E82-$E$8)*$G$9)+(($E$8-$E$7)*$G$8)+(($E$7-$E$6)*$G$7)+($E$6*$G$6),IF(AND(E82&gt;$E$9,E82&lt;=$E$10),((E82-$E$9)*$G$10)+(($E$9-$E$8)*$G$9)+(($E$8-$E$7)*$G$8)+(($E$7-$E$6)*$G$7)+($E$6*$G$6),IF(AND(E82&gt;$E$10),((E82-$E$10)*$G$11)+(($E$10-$E$9)*$G$10)+(($E$9-$E$8)*$G$9)+(($E$8-$E$7)*$G$8)+(($E$7-$E$6)*$G$7)+($E$6*$G$6)))))))</f>
        <v>0</v>
      </c>
    </row>
    <row r="83" spans="1:31" ht="14.5">
      <c r="A83" s="75"/>
      <c r="B83" s="76"/>
      <c r="C83" s="68"/>
      <c r="D83" s="38"/>
      <c r="E83" s="38"/>
      <c r="F83" s="45"/>
      <c r="G83" s="45"/>
      <c r="H83" s="38"/>
      <c r="I83" s="38"/>
      <c r="J83" s="38"/>
      <c r="K83" s="38"/>
      <c r="L83" s="39"/>
      <c r="M83" s="39"/>
      <c r="N83" s="38"/>
      <c r="O83" s="38"/>
      <c r="P83" s="38"/>
      <c r="Q83" s="38"/>
      <c r="R83" s="38"/>
      <c r="S83" s="38"/>
      <c r="T83" s="38"/>
      <c r="U83" s="40"/>
      <c r="V83" s="38"/>
      <c r="W83" s="41"/>
      <c r="X83" s="41"/>
      <c r="Y83" s="37"/>
      <c r="Z83" s="37"/>
      <c r="AD83" s="17" t="b">
        <f>IF(AND(B83&gt;0,B83&lt;=$E$6),B83*$G$6,IF(AND(B83&gt;$E$6,B83&lt;=$E$7),((B83-$E$6)*$G$7)+($E$6*$G$6),IF(AND(B83&gt;$E$7,B83&lt;=$E$8),((B83-$E$7)*$G$8)+(($E$7-$E$6)*$G$7)+($E$6*$G$6),IF(AND(B83&gt;$E$8,B83&lt;=$E$9),((B83-$E$8)*$G$9)+(($E$8-$E$7)*$G$8)+(($E$7-$E$6)*$G$7)+($E$6*$G$6),IF(AND(B83&gt;$E$9,B83&lt;=$E$10),((B83-$E$9)*$G$10)+(($E$9-$E$8)*$G$9)+(($E$8-$E$7)*$G$8)+(($E$7-$E$6)*$G$7)+($E$6*$G$6),IF(AND(B83&gt;$E$10),((B83-$E$10)*$G$11)+(($E$10-$E$9)*$G$10)+(($E$9-$E$8)*$G$9)+(($E$8-$E$7)*$G$8)+(($E$7-$E$6)*$G$7)+($E$6*$G$6)))))))</f>
        <v>0</v>
      </c>
      <c r="AE83" s="17" t="b">
        <f>IF(AND(E83&gt;0,E83&lt;=$E$6),E83*$G$6,IF(AND(E83&gt;$E$6,E83&lt;=$E$7),((E83-$E$6)*$G$7)+($E$6*$G$6),IF(AND(E83&gt;$E$7,E83&lt;=$E$8),((E83-$E$7)*$G$8)+(($E$7-$E$6)*$G$7)+($E$6*$G$6),IF(AND(E83&gt;$E$8,E83&lt;=$E$9),((E83-$E$8)*$G$9)+(($E$8-$E$7)*$G$8)+(($E$7-$E$6)*$G$7)+($E$6*$G$6),IF(AND(E83&gt;$E$9,E83&lt;=$E$10),((E83-$E$9)*$G$10)+(($E$9-$E$8)*$G$9)+(($E$8-$E$7)*$G$8)+(($E$7-$E$6)*$G$7)+($E$6*$G$6),IF(AND(E83&gt;$E$10),((E83-$E$10)*$G$11)+(($E$10-$E$9)*$G$10)+(($E$9-$E$8)*$G$9)+(($E$8-$E$7)*$G$8)+(($E$7-$E$6)*$G$7)+($E$6*$G$6)))))))</f>
        <v>0</v>
      </c>
    </row>
    <row r="84" spans="1:31" ht="14.5">
      <c r="A84" s="75"/>
      <c r="B84" s="76"/>
      <c r="C84" s="68"/>
      <c r="D84" s="38"/>
      <c r="E84" s="38"/>
      <c r="F84" s="45"/>
      <c r="G84" s="45"/>
      <c r="H84" s="38"/>
      <c r="I84" s="38"/>
      <c r="J84" s="38"/>
      <c r="K84" s="38"/>
      <c r="L84" s="39"/>
      <c r="M84" s="39"/>
      <c r="N84" s="38"/>
      <c r="O84" s="38"/>
      <c r="P84" s="38"/>
      <c r="Q84" s="38"/>
      <c r="R84" s="38"/>
      <c r="S84" s="38"/>
      <c r="T84" s="38"/>
      <c r="U84" s="40"/>
      <c r="V84" s="38"/>
      <c r="W84" s="41"/>
      <c r="X84" s="41"/>
      <c r="Y84" s="37"/>
      <c r="Z84" s="37"/>
      <c r="AD84" s="17" t="b">
        <f>IF(AND(B84&gt;0,B84&lt;=$E$6),B84*$G$6,IF(AND(B84&gt;$E$6,B84&lt;=$E$7),((B84-$E$6)*$G$7)+($E$6*$G$6),IF(AND(B84&gt;$E$7,B84&lt;=$E$8),((B84-$E$7)*$G$8)+(($E$7-$E$6)*$G$7)+($E$6*$G$6),IF(AND(B84&gt;$E$8,B84&lt;=$E$9),((B84-$E$8)*$G$9)+(($E$8-$E$7)*$G$8)+(($E$7-$E$6)*$G$7)+($E$6*$G$6),IF(AND(B84&gt;$E$9,B84&lt;=$E$10),((B84-$E$9)*$G$10)+(($E$9-$E$8)*$G$9)+(($E$8-$E$7)*$G$8)+(($E$7-$E$6)*$G$7)+($E$6*$G$6),IF(AND(B84&gt;$E$10),((B84-$E$10)*$G$11)+(($E$10-$E$9)*$G$10)+(($E$9-$E$8)*$G$9)+(($E$8-$E$7)*$G$8)+(($E$7-$E$6)*$G$7)+($E$6*$G$6)))))))</f>
        <v>0</v>
      </c>
      <c r="AE84" s="17" t="b">
        <f>IF(AND(E84&gt;0,E84&lt;=$E$6),E84*$G$6,IF(AND(E84&gt;$E$6,E84&lt;=$E$7),((E84-$E$6)*$G$7)+($E$6*$G$6),IF(AND(E84&gt;$E$7,E84&lt;=$E$8),((E84-$E$7)*$G$8)+(($E$7-$E$6)*$G$7)+($E$6*$G$6),IF(AND(E84&gt;$E$8,E84&lt;=$E$9),((E84-$E$8)*$G$9)+(($E$8-$E$7)*$G$8)+(($E$7-$E$6)*$G$7)+($E$6*$G$6),IF(AND(E84&gt;$E$9,E84&lt;=$E$10),((E84-$E$9)*$G$10)+(($E$9-$E$8)*$G$9)+(($E$8-$E$7)*$G$8)+(($E$7-$E$6)*$G$7)+($E$6*$G$6),IF(AND(E84&gt;$E$10),((E84-$E$10)*$G$11)+(($E$10-$E$9)*$G$10)+(($E$9-$E$8)*$G$9)+(($E$8-$E$7)*$G$8)+(($E$7-$E$6)*$G$7)+($E$6*$G$6)))))))</f>
        <v>0</v>
      </c>
    </row>
    <row r="85" spans="1:31" ht="14.5">
      <c r="A85" s="75"/>
      <c r="B85" s="76"/>
      <c r="C85" s="68"/>
      <c r="D85" s="38"/>
      <c r="E85" s="38"/>
      <c r="F85" s="45"/>
      <c r="G85" s="45"/>
      <c r="H85" s="38"/>
      <c r="I85" s="38"/>
      <c r="J85" s="38"/>
      <c r="K85" s="38"/>
      <c r="L85" s="39"/>
      <c r="M85" s="39"/>
      <c r="N85" s="38"/>
      <c r="O85" s="38"/>
      <c r="P85" s="38"/>
      <c r="Q85" s="38"/>
      <c r="R85" s="38"/>
      <c r="S85" s="38"/>
      <c r="T85" s="38"/>
      <c r="U85" s="40"/>
      <c r="V85" s="38"/>
      <c r="W85" s="41"/>
      <c r="X85" s="41"/>
      <c r="Y85" s="37"/>
      <c r="Z85" s="37"/>
      <c r="AD85" s="17" t="b">
        <f>IF(AND(B85&gt;0,B85&lt;=$E$6),B85*$G$6,IF(AND(B85&gt;$E$6,B85&lt;=$E$7),((B85-$E$6)*$G$7)+($E$6*$G$6),IF(AND(B85&gt;$E$7,B85&lt;=$E$8),((B85-$E$7)*$G$8)+(($E$7-$E$6)*$G$7)+($E$6*$G$6),IF(AND(B85&gt;$E$8,B85&lt;=$E$9),((B85-$E$8)*$G$9)+(($E$8-$E$7)*$G$8)+(($E$7-$E$6)*$G$7)+($E$6*$G$6),IF(AND(B85&gt;$E$9,B85&lt;=$E$10),((B85-$E$9)*$G$10)+(($E$9-$E$8)*$G$9)+(($E$8-$E$7)*$G$8)+(($E$7-$E$6)*$G$7)+($E$6*$G$6),IF(AND(B85&gt;$E$10),((B85-$E$10)*$G$11)+(($E$10-$E$9)*$G$10)+(($E$9-$E$8)*$G$9)+(($E$8-$E$7)*$G$8)+(($E$7-$E$6)*$G$7)+($E$6*$G$6)))))))</f>
        <v>0</v>
      </c>
      <c r="AE85" s="17" t="b">
        <f>IF(AND(E85&gt;0,E85&lt;=$E$6),E85*$G$6,IF(AND(E85&gt;$E$6,E85&lt;=$E$7),((E85-$E$6)*$G$7)+($E$6*$G$6),IF(AND(E85&gt;$E$7,E85&lt;=$E$8),((E85-$E$7)*$G$8)+(($E$7-$E$6)*$G$7)+($E$6*$G$6),IF(AND(E85&gt;$E$8,E85&lt;=$E$9),((E85-$E$8)*$G$9)+(($E$8-$E$7)*$G$8)+(($E$7-$E$6)*$G$7)+($E$6*$G$6),IF(AND(E85&gt;$E$9,E85&lt;=$E$10),((E85-$E$9)*$G$10)+(($E$9-$E$8)*$G$9)+(($E$8-$E$7)*$G$8)+(($E$7-$E$6)*$G$7)+($E$6*$G$6),IF(AND(E85&gt;$E$10),((E85-$E$10)*$G$11)+(($E$10-$E$9)*$G$10)+(($E$9-$E$8)*$G$9)+(($E$8-$E$7)*$G$8)+(($E$7-$E$6)*$G$7)+($E$6*$G$6)))))))</f>
        <v>0</v>
      </c>
    </row>
    <row r="86" spans="1:31" ht="14.5">
      <c r="A86" s="75"/>
      <c r="B86" s="76"/>
      <c r="C86" s="68"/>
      <c r="D86" s="38"/>
      <c r="E86" s="38"/>
      <c r="F86" s="45"/>
      <c r="G86" s="45"/>
      <c r="H86" s="38"/>
      <c r="I86" s="38"/>
      <c r="J86" s="38"/>
      <c r="K86" s="38"/>
      <c r="L86" s="39"/>
      <c r="M86" s="39"/>
      <c r="N86" s="38"/>
      <c r="O86" s="38"/>
      <c r="P86" s="38"/>
      <c r="Q86" s="38"/>
      <c r="R86" s="38"/>
      <c r="S86" s="38"/>
      <c r="T86" s="38"/>
      <c r="U86" s="40"/>
      <c r="V86" s="38"/>
      <c r="W86" s="41"/>
      <c r="X86" s="41"/>
      <c r="Y86" s="37"/>
      <c r="Z86" s="37"/>
      <c r="AD86" s="17" t="b">
        <f>IF(AND(B86&gt;0,B86&lt;=$E$6),B86*$G$6,IF(AND(B86&gt;$E$6,B86&lt;=$E$7),((B86-$E$6)*$G$7)+($E$6*$G$6),IF(AND(B86&gt;$E$7,B86&lt;=$E$8),((B86-$E$7)*$G$8)+(($E$7-$E$6)*$G$7)+($E$6*$G$6),IF(AND(B86&gt;$E$8,B86&lt;=$E$9),((B86-$E$8)*$G$9)+(($E$8-$E$7)*$G$8)+(($E$7-$E$6)*$G$7)+($E$6*$G$6),IF(AND(B86&gt;$E$9,B86&lt;=$E$10),((B86-$E$9)*$G$10)+(($E$9-$E$8)*$G$9)+(($E$8-$E$7)*$G$8)+(($E$7-$E$6)*$G$7)+($E$6*$G$6),IF(AND(B86&gt;$E$10),((B86-$E$10)*$G$11)+(($E$10-$E$9)*$G$10)+(($E$9-$E$8)*$G$9)+(($E$8-$E$7)*$G$8)+(($E$7-$E$6)*$G$7)+($E$6*$G$6)))))))</f>
        <v>0</v>
      </c>
      <c r="AE86" s="17" t="b">
        <f>IF(AND(E86&gt;0,E86&lt;=$E$6),E86*$G$6,IF(AND(E86&gt;$E$6,E86&lt;=$E$7),((E86-$E$6)*$G$7)+($E$6*$G$6),IF(AND(E86&gt;$E$7,E86&lt;=$E$8),((E86-$E$7)*$G$8)+(($E$7-$E$6)*$G$7)+($E$6*$G$6),IF(AND(E86&gt;$E$8,E86&lt;=$E$9),((E86-$E$8)*$G$9)+(($E$8-$E$7)*$G$8)+(($E$7-$E$6)*$G$7)+($E$6*$G$6),IF(AND(E86&gt;$E$9,E86&lt;=$E$10),((E86-$E$9)*$G$10)+(($E$9-$E$8)*$G$9)+(($E$8-$E$7)*$G$8)+(($E$7-$E$6)*$G$7)+($E$6*$G$6),IF(AND(E86&gt;$E$10),((E86-$E$10)*$G$11)+(($E$10-$E$9)*$G$10)+(($E$9-$E$8)*$G$9)+(($E$8-$E$7)*$G$8)+(($E$7-$E$6)*$G$7)+($E$6*$G$6)))))))</f>
        <v>0</v>
      </c>
    </row>
    <row r="87" spans="1:31" ht="14.5">
      <c r="A87" s="75"/>
      <c r="B87" s="76"/>
      <c r="C87" s="68"/>
      <c r="D87" s="38"/>
      <c r="E87" s="38"/>
      <c r="F87" s="45"/>
      <c r="G87" s="45"/>
      <c r="H87" s="38"/>
      <c r="I87" s="38"/>
      <c r="J87" s="38"/>
      <c r="K87" s="38"/>
      <c r="L87" s="39"/>
      <c r="M87" s="39"/>
      <c r="N87" s="38"/>
      <c r="O87" s="38"/>
      <c r="P87" s="38"/>
      <c r="Q87" s="38"/>
      <c r="R87" s="38"/>
      <c r="S87" s="38"/>
      <c r="T87" s="38"/>
      <c r="U87" s="40"/>
      <c r="V87" s="38"/>
      <c r="W87" s="41"/>
      <c r="X87" s="41"/>
      <c r="Y87" s="37"/>
      <c r="Z87" s="37"/>
      <c r="AD87" s="17" t="b">
        <f>IF(AND(B87&gt;0,B87&lt;=$E$6),B87*$G$6,IF(AND(B87&gt;$E$6,B87&lt;=$E$7),((B87-$E$6)*$G$7)+($E$6*$G$6),IF(AND(B87&gt;$E$7,B87&lt;=$E$8),((B87-$E$7)*$G$8)+(($E$7-$E$6)*$G$7)+($E$6*$G$6),IF(AND(B87&gt;$E$8,B87&lt;=$E$9),((B87-$E$8)*$G$9)+(($E$8-$E$7)*$G$8)+(($E$7-$E$6)*$G$7)+($E$6*$G$6),IF(AND(B87&gt;$E$9,B87&lt;=$E$10),((B87-$E$9)*$G$10)+(($E$9-$E$8)*$G$9)+(($E$8-$E$7)*$G$8)+(($E$7-$E$6)*$G$7)+($E$6*$G$6),IF(AND(B87&gt;$E$10),((B87-$E$10)*$G$11)+(($E$10-$E$9)*$G$10)+(($E$9-$E$8)*$G$9)+(($E$8-$E$7)*$G$8)+(($E$7-$E$6)*$G$7)+($E$6*$G$6)))))))</f>
        <v>0</v>
      </c>
      <c r="AE87" s="17" t="b">
        <f>IF(AND(E87&gt;0,E87&lt;=$E$6),E87*$G$6,IF(AND(E87&gt;$E$6,E87&lt;=$E$7),((E87-$E$6)*$G$7)+($E$6*$G$6),IF(AND(E87&gt;$E$7,E87&lt;=$E$8),((E87-$E$7)*$G$8)+(($E$7-$E$6)*$G$7)+($E$6*$G$6),IF(AND(E87&gt;$E$8,E87&lt;=$E$9),((E87-$E$8)*$G$9)+(($E$8-$E$7)*$G$8)+(($E$7-$E$6)*$G$7)+($E$6*$G$6),IF(AND(E87&gt;$E$9,E87&lt;=$E$10),((E87-$E$9)*$G$10)+(($E$9-$E$8)*$G$9)+(($E$8-$E$7)*$G$8)+(($E$7-$E$6)*$G$7)+($E$6*$G$6),IF(AND(E87&gt;$E$10),((E87-$E$10)*$G$11)+(($E$10-$E$9)*$G$10)+(($E$9-$E$8)*$G$9)+(($E$8-$E$7)*$G$8)+(($E$7-$E$6)*$G$7)+($E$6*$G$6)))))))</f>
        <v>0</v>
      </c>
    </row>
    <row r="88" spans="1:31" ht="14.5">
      <c r="A88" s="75"/>
      <c r="B88" s="76"/>
      <c r="C88" s="68"/>
      <c r="D88" s="38"/>
      <c r="E88" s="38"/>
      <c r="F88" s="45"/>
      <c r="G88" s="45"/>
      <c r="H88" s="38"/>
      <c r="I88" s="38"/>
      <c r="J88" s="38"/>
      <c r="K88" s="38"/>
      <c r="L88" s="39"/>
      <c r="M88" s="39"/>
      <c r="N88" s="38"/>
      <c r="O88" s="38"/>
      <c r="P88" s="38"/>
      <c r="Q88" s="38"/>
      <c r="R88" s="38"/>
      <c r="S88" s="38"/>
      <c r="T88" s="38"/>
      <c r="U88" s="40"/>
      <c r="V88" s="38"/>
      <c r="W88" s="41"/>
      <c r="X88" s="41"/>
      <c r="Y88" s="37"/>
      <c r="Z88" s="37"/>
      <c r="AD88" s="17" t="b">
        <f>IF(AND(B88&gt;0,B88&lt;=$E$6),B88*$G$6,IF(AND(B88&gt;$E$6,B88&lt;=$E$7),((B88-$E$6)*$G$7)+($E$6*$G$6),IF(AND(B88&gt;$E$7,B88&lt;=$E$8),((B88-$E$7)*$G$8)+(($E$7-$E$6)*$G$7)+($E$6*$G$6),IF(AND(B88&gt;$E$8,B88&lt;=$E$9),((B88-$E$8)*$G$9)+(($E$8-$E$7)*$G$8)+(($E$7-$E$6)*$G$7)+($E$6*$G$6),IF(AND(B88&gt;$E$9,B88&lt;=$E$10),((B88-$E$9)*$G$10)+(($E$9-$E$8)*$G$9)+(($E$8-$E$7)*$G$8)+(($E$7-$E$6)*$G$7)+($E$6*$G$6),IF(AND(B88&gt;$E$10),((B88-$E$10)*$G$11)+(($E$10-$E$9)*$G$10)+(($E$9-$E$8)*$G$9)+(($E$8-$E$7)*$G$8)+(($E$7-$E$6)*$G$7)+($E$6*$G$6)))))))</f>
        <v>0</v>
      </c>
      <c r="AE88" s="17" t="b">
        <f>IF(AND(E88&gt;0,E88&lt;=$E$6),E88*$G$6,IF(AND(E88&gt;$E$6,E88&lt;=$E$7),((E88-$E$6)*$G$7)+($E$6*$G$6),IF(AND(E88&gt;$E$7,E88&lt;=$E$8),((E88-$E$7)*$G$8)+(($E$7-$E$6)*$G$7)+($E$6*$G$6),IF(AND(E88&gt;$E$8,E88&lt;=$E$9),((E88-$E$8)*$G$9)+(($E$8-$E$7)*$G$8)+(($E$7-$E$6)*$G$7)+($E$6*$G$6),IF(AND(E88&gt;$E$9,E88&lt;=$E$10),((E88-$E$9)*$G$10)+(($E$9-$E$8)*$G$9)+(($E$8-$E$7)*$G$8)+(($E$7-$E$6)*$G$7)+($E$6*$G$6),IF(AND(E88&gt;$E$10),((E88-$E$10)*$G$11)+(($E$10-$E$9)*$G$10)+(($E$9-$E$8)*$G$9)+(($E$8-$E$7)*$G$8)+(($E$7-$E$6)*$G$7)+($E$6*$G$6)))))))</f>
        <v>0</v>
      </c>
    </row>
    <row r="89" spans="1:31" ht="14.5">
      <c r="A89" s="75"/>
      <c r="B89" s="76"/>
      <c r="C89" s="68"/>
      <c r="D89" s="38"/>
      <c r="E89" s="38"/>
      <c r="F89" s="45"/>
      <c r="G89" s="45"/>
      <c r="H89" s="38"/>
      <c r="I89" s="38"/>
      <c r="J89" s="38"/>
      <c r="K89" s="38"/>
      <c r="L89" s="39"/>
      <c r="M89" s="39"/>
      <c r="N89" s="38"/>
      <c r="O89" s="38"/>
      <c r="P89" s="38"/>
      <c r="Q89" s="38"/>
      <c r="R89" s="38"/>
      <c r="S89" s="38"/>
      <c r="T89" s="38"/>
      <c r="U89" s="40"/>
      <c r="V89" s="38"/>
      <c r="W89" s="41"/>
      <c r="X89" s="41"/>
      <c r="Y89" s="37"/>
      <c r="Z89" s="37"/>
      <c r="AD89" s="17" t="b">
        <f>IF(AND(B89&gt;0,B89&lt;=$E$6),B89*$G$6,IF(AND(B89&gt;$E$6,B89&lt;=$E$7),((B89-$E$6)*$G$7)+($E$6*$G$6),IF(AND(B89&gt;$E$7,B89&lt;=$E$8),((B89-$E$7)*$G$8)+(($E$7-$E$6)*$G$7)+($E$6*$G$6),IF(AND(B89&gt;$E$8,B89&lt;=$E$9),((B89-$E$8)*$G$9)+(($E$8-$E$7)*$G$8)+(($E$7-$E$6)*$G$7)+($E$6*$G$6),IF(AND(B89&gt;$E$9,B89&lt;=$E$10),((B89-$E$9)*$G$10)+(($E$9-$E$8)*$G$9)+(($E$8-$E$7)*$G$8)+(($E$7-$E$6)*$G$7)+($E$6*$G$6),IF(AND(B89&gt;$E$10),((B89-$E$10)*$G$11)+(($E$10-$E$9)*$G$10)+(($E$9-$E$8)*$G$9)+(($E$8-$E$7)*$G$8)+(($E$7-$E$6)*$G$7)+($E$6*$G$6)))))))</f>
        <v>0</v>
      </c>
      <c r="AE89" s="17" t="b">
        <f>IF(AND(E89&gt;0,E89&lt;=$E$6),E89*$G$6,IF(AND(E89&gt;$E$6,E89&lt;=$E$7),((E89-$E$6)*$G$7)+($E$6*$G$6),IF(AND(E89&gt;$E$7,E89&lt;=$E$8),((E89-$E$7)*$G$8)+(($E$7-$E$6)*$G$7)+($E$6*$G$6),IF(AND(E89&gt;$E$8,E89&lt;=$E$9),((E89-$E$8)*$G$9)+(($E$8-$E$7)*$G$8)+(($E$7-$E$6)*$G$7)+($E$6*$G$6),IF(AND(E89&gt;$E$9,E89&lt;=$E$10),((E89-$E$9)*$G$10)+(($E$9-$E$8)*$G$9)+(($E$8-$E$7)*$G$8)+(($E$7-$E$6)*$G$7)+($E$6*$G$6),IF(AND(E89&gt;$E$10),((E89-$E$10)*$G$11)+(($E$10-$E$9)*$G$10)+(($E$9-$E$8)*$G$9)+(($E$8-$E$7)*$G$8)+(($E$7-$E$6)*$G$7)+($E$6*$G$6)))))))</f>
        <v>0</v>
      </c>
    </row>
    <row r="90" spans="1:31" ht="14.5">
      <c r="A90" s="75"/>
      <c r="B90" s="76"/>
      <c r="C90" s="68"/>
      <c r="D90" s="38"/>
      <c r="E90" s="38"/>
      <c r="F90" s="45"/>
      <c r="G90" s="45"/>
      <c r="H90" s="38"/>
      <c r="I90" s="38"/>
      <c r="J90" s="38"/>
      <c r="K90" s="38"/>
      <c r="L90" s="39"/>
      <c r="M90" s="39"/>
      <c r="N90" s="38"/>
      <c r="O90" s="38"/>
      <c r="P90" s="38"/>
      <c r="Q90" s="38"/>
      <c r="R90" s="38"/>
      <c r="S90" s="38"/>
      <c r="T90" s="38"/>
      <c r="U90" s="40"/>
      <c r="V90" s="38"/>
      <c r="W90" s="41"/>
      <c r="X90" s="41"/>
      <c r="Y90" s="37"/>
      <c r="Z90" s="37"/>
      <c r="AD90" s="17" t="b">
        <f>IF(AND(B90&gt;0,B90&lt;=$E$6),B90*$G$6,IF(AND(B90&gt;$E$6,B90&lt;=$E$7),((B90-$E$6)*$G$7)+($E$6*$G$6),IF(AND(B90&gt;$E$7,B90&lt;=$E$8),((B90-$E$7)*$G$8)+(($E$7-$E$6)*$G$7)+($E$6*$G$6),IF(AND(B90&gt;$E$8,B90&lt;=$E$9),((B90-$E$8)*$G$9)+(($E$8-$E$7)*$G$8)+(($E$7-$E$6)*$G$7)+($E$6*$G$6),IF(AND(B90&gt;$E$9,B90&lt;=$E$10),((B90-$E$9)*$G$10)+(($E$9-$E$8)*$G$9)+(($E$8-$E$7)*$G$8)+(($E$7-$E$6)*$G$7)+($E$6*$G$6),IF(AND(B90&gt;$E$10),((B90-$E$10)*$G$11)+(($E$10-$E$9)*$G$10)+(($E$9-$E$8)*$G$9)+(($E$8-$E$7)*$G$8)+(($E$7-$E$6)*$G$7)+($E$6*$G$6)))))))</f>
        <v>0</v>
      </c>
      <c r="AE90" s="17" t="b">
        <f>IF(AND(E90&gt;0,E90&lt;=$E$6),E90*$G$6,IF(AND(E90&gt;$E$6,E90&lt;=$E$7),((E90-$E$6)*$G$7)+($E$6*$G$6),IF(AND(E90&gt;$E$7,E90&lt;=$E$8),((E90-$E$7)*$G$8)+(($E$7-$E$6)*$G$7)+($E$6*$G$6),IF(AND(E90&gt;$E$8,E90&lt;=$E$9),((E90-$E$8)*$G$9)+(($E$8-$E$7)*$G$8)+(($E$7-$E$6)*$G$7)+($E$6*$G$6),IF(AND(E90&gt;$E$9,E90&lt;=$E$10),((E90-$E$9)*$G$10)+(($E$9-$E$8)*$G$9)+(($E$8-$E$7)*$G$8)+(($E$7-$E$6)*$G$7)+($E$6*$G$6),IF(AND(E90&gt;$E$10),((E90-$E$10)*$G$11)+(($E$10-$E$9)*$G$10)+(($E$9-$E$8)*$G$9)+(($E$8-$E$7)*$G$8)+(($E$7-$E$6)*$G$7)+($E$6*$G$6)))))))</f>
        <v>0</v>
      </c>
    </row>
    <row r="91" spans="1:31" ht="14.5">
      <c r="A91" s="75"/>
      <c r="B91" s="76"/>
      <c r="C91" s="68"/>
      <c r="D91" s="38"/>
      <c r="E91" s="38"/>
      <c r="F91" s="45"/>
      <c r="G91" s="45"/>
      <c r="H91" s="38"/>
      <c r="I91" s="38"/>
      <c r="J91" s="38"/>
      <c r="K91" s="38"/>
      <c r="L91" s="39"/>
      <c r="M91" s="39"/>
      <c r="N91" s="38"/>
      <c r="O91" s="38"/>
      <c r="P91" s="38"/>
      <c r="Q91" s="38"/>
      <c r="R91" s="38"/>
      <c r="S91" s="38"/>
      <c r="T91" s="38"/>
      <c r="U91" s="40"/>
      <c r="V91" s="38"/>
      <c r="W91" s="41"/>
      <c r="X91" s="41"/>
      <c r="Y91" s="37"/>
      <c r="Z91" s="37"/>
      <c r="AD91" s="17" t="b">
        <f>IF(AND(B91&gt;0,B91&lt;=$E$6),B91*$G$6,IF(AND(B91&gt;$E$6,B91&lt;=$E$7),((B91-$E$6)*$G$7)+($E$6*$G$6),IF(AND(B91&gt;$E$7,B91&lt;=$E$8),((B91-$E$7)*$G$8)+(($E$7-$E$6)*$G$7)+($E$6*$G$6),IF(AND(B91&gt;$E$8,B91&lt;=$E$9),((B91-$E$8)*$G$9)+(($E$8-$E$7)*$G$8)+(($E$7-$E$6)*$G$7)+($E$6*$G$6),IF(AND(B91&gt;$E$9,B91&lt;=$E$10),((B91-$E$9)*$G$10)+(($E$9-$E$8)*$G$9)+(($E$8-$E$7)*$G$8)+(($E$7-$E$6)*$G$7)+($E$6*$G$6),IF(AND(B91&gt;$E$10),((B91-$E$10)*$G$11)+(($E$10-$E$9)*$G$10)+(($E$9-$E$8)*$G$9)+(($E$8-$E$7)*$G$8)+(($E$7-$E$6)*$G$7)+($E$6*$G$6)))))))</f>
        <v>0</v>
      </c>
      <c r="AE91" s="17" t="b">
        <f>IF(AND(E91&gt;0,E91&lt;=$E$6),E91*$G$6,IF(AND(E91&gt;$E$6,E91&lt;=$E$7),((E91-$E$6)*$G$7)+($E$6*$G$6),IF(AND(E91&gt;$E$7,E91&lt;=$E$8),((E91-$E$7)*$G$8)+(($E$7-$E$6)*$G$7)+($E$6*$G$6),IF(AND(E91&gt;$E$8,E91&lt;=$E$9),((E91-$E$8)*$G$9)+(($E$8-$E$7)*$G$8)+(($E$7-$E$6)*$G$7)+($E$6*$G$6),IF(AND(E91&gt;$E$9,E91&lt;=$E$10),((E91-$E$9)*$G$10)+(($E$9-$E$8)*$G$9)+(($E$8-$E$7)*$G$8)+(($E$7-$E$6)*$G$7)+($E$6*$G$6),IF(AND(E91&gt;$E$10),((E91-$E$10)*$G$11)+(($E$10-$E$9)*$G$10)+(($E$9-$E$8)*$G$9)+(($E$8-$E$7)*$G$8)+(($E$7-$E$6)*$G$7)+($E$6*$G$6)))))))</f>
        <v>0</v>
      </c>
    </row>
    <row r="92" spans="1:31" ht="14.5">
      <c r="A92" s="75"/>
      <c r="B92" s="76"/>
      <c r="C92" s="68"/>
      <c r="D92" s="38"/>
      <c r="E92" s="38"/>
      <c r="F92" s="45"/>
      <c r="G92" s="45"/>
      <c r="H92" s="38"/>
      <c r="I92" s="38"/>
      <c r="J92" s="38"/>
      <c r="K92" s="38"/>
      <c r="L92" s="39"/>
      <c r="M92" s="39"/>
      <c r="N92" s="38"/>
      <c r="O92" s="38"/>
      <c r="P92" s="38"/>
      <c r="Q92" s="38"/>
      <c r="R92" s="38"/>
      <c r="S92" s="38"/>
      <c r="T92" s="38"/>
      <c r="U92" s="40"/>
      <c r="V92" s="38"/>
      <c r="W92" s="41"/>
      <c r="X92" s="41"/>
      <c r="Y92" s="37"/>
      <c r="Z92" s="37"/>
      <c r="AD92" s="17" t="b">
        <f>IF(AND(B92&gt;0,B92&lt;=$E$6),B92*$G$6,IF(AND(B92&gt;$E$6,B92&lt;=$E$7),((B92-$E$6)*$G$7)+($E$6*$G$6),IF(AND(B92&gt;$E$7,B92&lt;=$E$8),((B92-$E$7)*$G$8)+(($E$7-$E$6)*$G$7)+($E$6*$G$6),IF(AND(B92&gt;$E$8,B92&lt;=$E$9),((B92-$E$8)*$G$9)+(($E$8-$E$7)*$G$8)+(($E$7-$E$6)*$G$7)+($E$6*$G$6),IF(AND(B92&gt;$E$9,B92&lt;=$E$10),((B92-$E$9)*$G$10)+(($E$9-$E$8)*$G$9)+(($E$8-$E$7)*$G$8)+(($E$7-$E$6)*$G$7)+($E$6*$G$6),IF(AND(B92&gt;$E$10),((B92-$E$10)*$G$11)+(($E$10-$E$9)*$G$10)+(($E$9-$E$8)*$G$9)+(($E$8-$E$7)*$G$8)+(($E$7-$E$6)*$G$7)+($E$6*$G$6)))))))</f>
        <v>0</v>
      </c>
      <c r="AE92" s="17" t="b">
        <f>IF(AND(E92&gt;0,E92&lt;=$E$6),E92*$G$6,IF(AND(E92&gt;$E$6,E92&lt;=$E$7),((E92-$E$6)*$G$7)+($E$6*$G$6),IF(AND(E92&gt;$E$7,E92&lt;=$E$8),((E92-$E$7)*$G$8)+(($E$7-$E$6)*$G$7)+($E$6*$G$6),IF(AND(E92&gt;$E$8,E92&lt;=$E$9),((E92-$E$8)*$G$9)+(($E$8-$E$7)*$G$8)+(($E$7-$E$6)*$G$7)+($E$6*$G$6),IF(AND(E92&gt;$E$9,E92&lt;=$E$10),((E92-$E$9)*$G$10)+(($E$9-$E$8)*$G$9)+(($E$8-$E$7)*$G$8)+(($E$7-$E$6)*$G$7)+($E$6*$G$6),IF(AND(E92&gt;$E$10),((E92-$E$10)*$G$11)+(($E$10-$E$9)*$G$10)+(($E$9-$E$8)*$G$9)+(($E$8-$E$7)*$G$8)+(($E$7-$E$6)*$G$7)+($E$6*$G$6)))))))</f>
        <v>0</v>
      </c>
    </row>
    <row r="93" spans="1:31" ht="14.5">
      <c r="A93" s="75"/>
      <c r="B93" s="76"/>
      <c r="C93" s="68"/>
      <c r="D93" s="38"/>
      <c r="E93" s="38"/>
      <c r="F93" s="45"/>
      <c r="G93" s="45"/>
      <c r="H93" s="38"/>
      <c r="I93" s="38"/>
      <c r="J93" s="38"/>
      <c r="K93" s="38"/>
      <c r="L93" s="39"/>
      <c r="M93" s="39"/>
      <c r="N93" s="38"/>
      <c r="O93" s="38"/>
      <c r="P93" s="38"/>
      <c r="Q93" s="38"/>
      <c r="R93" s="38"/>
      <c r="S93" s="38"/>
      <c r="T93" s="38"/>
      <c r="U93" s="40"/>
      <c r="V93" s="38"/>
      <c r="W93" s="41"/>
      <c r="X93" s="41"/>
      <c r="Y93" s="37"/>
      <c r="Z93" s="37"/>
      <c r="AD93" s="17" t="b">
        <f>IF(AND(B93&gt;0,B93&lt;=$E$6),B93*$G$6,IF(AND(B93&gt;$E$6,B93&lt;=$E$7),((B93-$E$6)*$G$7)+($E$6*$G$6),IF(AND(B93&gt;$E$7,B93&lt;=$E$8),((B93-$E$7)*$G$8)+(($E$7-$E$6)*$G$7)+($E$6*$G$6),IF(AND(B93&gt;$E$8,B93&lt;=$E$9),((B93-$E$8)*$G$9)+(($E$8-$E$7)*$G$8)+(($E$7-$E$6)*$G$7)+($E$6*$G$6),IF(AND(B93&gt;$E$9,B93&lt;=$E$10),((B93-$E$9)*$G$10)+(($E$9-$E$8)*$G$9)+(($E$8-$E$7)*$G$8)+(($E$7-$E$6)*$G$7)+($E$6*$G$6),IF(AND(B93&gt;$E$10),((B93-$E$10)*$G$11)+(($E$10-$E$9)*$G$10)+(($E$9-$E$8)*$G$9)+(($E$8-$E$7)*$G$8)+(($E$7-$E$6)*$G$7)+($E$6*$G$6)))))))</f>
        <v>0</v>
      </c>
      <c r="AE93" s="17" t="b">
        <f>IF(AND(E93&gt;0,E93&lt;=$E$6),E93*$G$6,IF(AND(E93&gt;$E$6,E93&lt;=$E$7),((E93-$E$6)*$G$7)+($E$6*$G$6),IF(AND(E93&gt;$E$7,E93&lt;=$E$8),((E93-$E$7)*$G$8)+(($E$7-$E$6)*$G$7)+($E$6*$G$6),IF(AND(E93&gt;$E$8,E93&lt;=$E$9),((E93-$E$8)*$G$9)+(($E$8-$E$7)*$G$8)+(($E$7-$E$6)*$G$7)+($E$6*$G$6),IF(AND(E93&gt;$E$9,E93&lt;=$E$10),((E93-$E$9)*$G$10)+(($E$9-$E$8)*$G$9)+(($E$8-$E$7)*$G$8)+(($E$7-$E$6)*$G$7)+($E$6*$G$6),IF(AND(E93&gt;$E$10),((E93-$E$10)*$G$11)+(($E$10-$E$9)*$G$10)+(($E$9-$E$8)*$G$9)+(($E$8-$E$7)*$G$8)+(($E$7-$E$6)*$G$7)+($E$6*$G$6)))))))</f>
        <v>0</v>
      </c>
    </row>
    <row r="94" spans="1:31" ht="14.5">
      <c r="A94" s="75"/>
      <c r="B94" s="76"/>
      <c r="C94" s="68"/>
      <c r="D94" s="38"/>
      <c r="E94" s="38"/>
      <c r="F94" s="45"/>
      <c r="G94" s="45"/>
      <c r="H94" s="38"/>
      <c r="I94" s="38"/>
      <c r="J94" s="38"/>
      <c r="K94" s="38"/>
      <c r="L94" s="39"/>
      <c r="M94" s="39"/>
      <c r="N94" s="38"/>
      <c r="O94" s="38"/>
      <c r="P94" s="38"/>
      <c r="Q94" s="38"/>
      <c r="R94" s="38"/>
      <c r="S94" s="38"/>
      <c r="T94" s="38"/>
      <c r="U94" s="40"/>
      <c r="V94" s="38"/>
      <c r="W94" s="41"/>
      <c r="X94" s="41"/>
      <c r="Y94" s="37"/>
      <c r="Z94" s="37"/>
      <c r="AD94" s="17" t="b">
        <f>IF(AND(B94&gt;0,B94&lt;=$E$6),B94*$G$6,IF(AND(B94&gt;$E$6,B94&lt;=$E$7),((B94-$E$6)*$G$7)+($E$6*$G$6),IF(AND(B94&gt;$E$7,B94&lt;=$E$8),((B94-$E$7)*$G$8)+(($E$7-$E$6)*$G$7)+($E$6*$G$6),IF(AND(B94&gt;$E$8,B94&lt;=$E$9),((B94-$E$8)*$G$9)+(($E$8-$E$7)*$G$8)+(($E$7-$E$6)*$G$7)+($E$6*$G$6),IF(AND(B94&gt;$E$9,B94&lt;=$E$10),((B94-$E$9)*$G$10)+(($E$9-$E$8)*$G$9)+(($E$8-$E$7)*$G$8)+(($E$7-$E$6)*$G$7)+($E$6*$G$6),IF(AND(B94&gt;$E$10),((B94-$E$10)*$G$11)+(($E$10-$E$9)*$G$10)+(($E$9-$E$8)*$G$9)+(($E$8-$E$7)*$G$8)+(($E$7-$E$6)*$G$7)+($E$6*$G$6)))))))</f>
        <v>0</v>
      </c>
      <c r="AE94" s="17" t="b">
        <f>IF(AND(E94&gt;0,E94&lt;=$E$6),E94*$G$6,IF(AND(E94&gt;$E$6,E94&lt;=$E$7),((E94-$E$6)*$G$7)+($E$6*$G$6),IF(AND(E94&gt;$E$7,E94&lt;=$E$8),((E94-$E$7)*$G$8)+(($E$7-$E$6)*$G$7)+($E$6*$G$6),IF(AND(E94&gt;$E$8,E94&lt;=$E$9),((E94-$E$8)*$G$9)+(($E$8-$E$7)*$G$8)+(($E$7-$E$6)*$G$7)+($E$6*$G$6),IF(AND(E94&gt;$E$9,E94&lt;=$E$10),((E94-$E$9)*$G$10)+(($E$9-$E$8)*$G$9)+(($E$8-$E$7)*$G$8)+(($E$7-$E$6)*$G$7)+($E$6*$G$6),IF(AND(E94&gt;$E$10),((E94-$E$10)*$G$11)+(($E$10-$E$9)*$G$10)+(($E$9-$E$8)*$G$9)+(($E$8-$E$7)*$G$8)+(($E$7-$E$6)*$G$7)+($E$6*$G$6)))))))</f>
        <v>0</v>
      </c>
    </row>
    <row r="95" spans="1:31" ht="14.5">
      <c r="A95" s="75"/>
      <c r="B95" s="76"/>
      <c r="C95" s="68"/>
      <c r="D95" s="38"/>
      <c r="E95" s="38"/>
      <c r="F95" s="45"/>
      <c r="G95" s="45"/>
      <c r="H95" s="38"/>
      <c r="I95" s="38"/>
      <c r="J95" s="38"/>
      <c r="K95" s="38"/>
      <c r="L95" s="39"/>
      <c r="M95" s="39"/>
      <c r="N95" s="38"/>
      <c r="O95" s="38"/>
      <c r="P95" s="38"/>
      <c r="Q95" s="38"/>
      <c r="R95" s="38"/>
      <c r="S95" s="38"/>
      <c r="T95" s="38"/>
      <c r="U95" s="40"/>
      <c r="V95" s="38"/>
      <c r="W95" s="41"/>
      <c r="X95" s="41"/>
      <c r="Y95" s="37"/>
      <c r="Z95" s="37"/>
      <c r="AD95" s="17" t="b">
        <f>IF(AND(B95&gt;0,B95&lt;=$E$6),B95*$G$6,IF(AND(B95&gt;$E$6,B95&lt;=$E$7),((B95-$E$6)*$G$7)+($E$6*$G$6),IF(AND(B95&gt;$E$7,B95&lt;=$E$8),((B95-$E$7)*$G$8)+(($E$7-$E$6)*$G$7)+($E$6*$G$6),IF(AND(B95&gt;$E$8,B95&lt;=$E$9),((B95-$E$8)*$G$9)+(($E$8-$E$7)*$G$8)+(($E$7-$E$6)*$G$7)+($E$6*$G$6),IF(AND(B95&gt;$E$9,B95&lt;=$E$10),((B95-$E$9)*$G$10)+(($E$9-$E$8)*$G$9)+(($E$8-$E$7)*$G$8)+(($E$7-$E$6)*$G$7)+($E$6*$G$6),IF(AND(B95&gt;$E$10),((B95-$E$10)*$G$11)+(($E$10-$E$9)*$G$10)+(($E$9-$E$8)*$G$9)+(($E$8-$E$7)*$G$8)+(($E$7-$E$6)*$G$7)+($E$6*$G$6)))))))</f>
        <v>0</v>
      </c>
      <c r="AE95" s="17" t="b">
        <f>IF(AND(E95&gt;0,E95&lt;=$E$6),E95*$G$6,IF(AND(E95&gt;$E$6,E95&lt;=$E$7),((E95-$E$6)*$G$7)+($E$6*$G$6),IF(AND(E95&gt;$E$7,E95&lt;=$E$8),((E95-$E$7)*$G$8)+(($E$7-$E$6)*$G$7)+($E$6*$G$6),IF(AND(E95&gt;$E$8,E95&lt;=$E$9),((E95-$E$8)*$G$9)+(($E$8-$E$7)*$G$8)+(($E$7-$E$6)*$G$7)+($E$6*$G$6),IF(AND(E95&gt;$E$9,E95&lt;=$E$10),((E95-$E$9)*$G$10)+(($E$9-$E$8)*$G$9)+(($E$8-$E$7)*$G$8)+(($E$7-$E$6)*$G$7)+($E$6*$G$6),IF(AND(E95&gt;$E$10),((E95-$E$10)*$G$11)+(($E$10-$E$9)*$G$10)+(($E$9-$E$8)*$G$9)+(($E$8-$E$7)*$G$8)+(($E$7-$E$6)*$G$7)+($E$6*$G$6)))))))</f>
        <v>0</v>
      </c>
    </row>
    <row r="96" spans="1:31" ht="14.5">
      <c r="A96" s="75"/>
      <c r="B96" s="76"/>
      <c r="C96" s="68"/>
      <c r="D96" s="38"/>
      <c r="E96" s="38"/>
      <c r="F96" s="45"/>
      <c r="G96" s="45"/>
      <c r="H96" s="38"/>
      <c r="I96" s="38"/>
      <c r="J96" s="38"/>
      <c r="K96" s="38"/>
      <c r="L96" s="39"/>
      <c r="M96" s="39"/>
      <c r="N96" s="38"/>
      <c r="O96" s="38"/>
      <c r="P96" s="38"/>
      <c r="Q96" s="38"/>
      <c r="R96" s="38"/>
      <c r="S96" s="38"/>
      <c r="T96" s="38"/>
      <c r="U96" s="40"/>
      <c r="V96" s="38"/>
      <c r="W96" s="41"/>
      <c r="X96" s="41"/>
      <c r="Y96" s="37"/>
      <c r="Z96" s="37"/>
      <c r="AD96" s="17" t="b">
        <f>IF(AND(B96&gt;0,B96&lt;=$E$6),B96*$G$6,IF(AND(B96&gt;$E$6,B96&lt;=$E$7),((B96-$E$6)*$G$7)+($E$6*$G$6),IF(AND(B96&gt;$E$7,B96&lt;=$E$8),((B96-$E$7)*$G$8)+(($E$7-$E$6)*$G$7)+($E$6*$G$6),IF(AND(B96&gt;$E$8,B96&lt;=$E$9),((B96-$E$8)*$G$9)+(($E$8-$E$7)*$G$8)+(($E$7-$E$6)*$G$7)+($E$6*$G$6),IF(AND(B96&gt;$E$9,B96&lt;=$E$10),((B96-$E$9)*$G$10)+(($E$9-$E$8)*$G$9)+(($E$8-$E$7)*$G$8)+(($E$7-$E$6)*$G$7)+($E$6*$G$6),IF(AND(B96&gt;$E$10),((B96-$E$10)*$G$11)+(($E$10-$E$9)*$G$10)+(($E$9-$E$8)*$G$9)+(($E$8-$E$7)*$G$8)+(($E$7-$E$6)*$G$7)+($E$6*$G$6)))))))</f>
        <v>0</v>
      </c>
      <c r="AE96" s="17" t="b">
        <f>IF(AND(E96&gt;0,E96&lt;=$E$6),E96*$G$6,IF(AND(E96&gt;$E$6,E96&lt;=$E$7),((E96-$E$6)*$G$7)+($E$6*$G$6),IF(AND(E96&gt;$E$7,E96&lt;=$E$8),((E96-$E$7)*$G$8)+(($E$7-$E$6)*$G$7)+($E$6*$G$6),IF(AND(E96&gt;$E$8,E96&lt;=$E$9),((E96-$E$8)*$G$9)+(($E$8-$E$7)*$G$8)+(($E$7-$E$6)*$G$7)+($E$6*$G$6),IF(AND(E96&gt;$E$9,E96&lt;=$E$10),((E96-$E$9)*$G$10)+(($E$9-$E$8)*$G$9)+(($E$8-$E$7)*$G$8)+(($E$7-$E$6)*$G$7)+($E$6*$G$6),IF(AND(E96&gt;$E$10),((E96-$E$10)*$G$11)+(($E$10-$E$9)*$G$10)+(($E$9-$E$8)*$G$9)+(($E$8-$E$7)*$G$8)+(($E$7-$E$6)*$G$7)+($E$6*$G$6)))))))</f>
        <v>0</v>
      </c>
    </row>
    <row r="97" spans="1:31" ht="14.5">
      <c r="A97" s="75"/>
      <c r="B97" s="76"/>
      <c r="C97" s="68"/>
      <c r="D97" s="38"/>
      <c r="E97" s="38"/>
      <c r="F97" s="45"/>
      <c r="G97" s="45"/>
      <c r="H97" s="38"/>
      <c r="I97" s="38"/>
      <c r="J97" s="38"/>
      <c r="K97" s="38"/>
      <c r="L97" s="39"/>
      <c r="M97" s="39"/>
      <c r="N97" s="38"/>
      <c r="O97" s="38"/>
      <c r="P97" s="38"/>
      <c r="Q97" s="38"/>
      <c r="R97" s="38"/>
      <c r="S97" s="38"/>
      <c r="T97" s="38"/>
      <c r="U97" s="40"/>
      <c r="V97" s="38"/>
      <c r="W97" s="41"/>
      <c r="X97" s="41"/>
      <c r="Y97" s="37"/>
      <c r="Z97" s="37"/>
      <c r="AD97" s="17" t="b">
        <f>IF(AND(B97&gt;0,B97&lt;=$E$6),B97*$G$6,IF(AND(B97&gt;$E$6,B97&lt;=$E$7),((B97-$E$6)*$G$7)+($E$6*$G$6),IF(AND(B97&gt;$E$7,B97&lt;=$E$8),((B97-$E$7)*$G$8)+(($E$7-$E$6)*$G$7)+($E$6*$G$6),IF(AND(B97&gt;$E$8,B97&lt;=$E$9),((B97-$E$8)*$G$9)+(($E$8-$E$7)*$G$8)+(($E$7-$E$6)*$G$7)+($E$6*$G$6),IF(AND(B97&gt;$E$9,B97&lt;=$E$10),((B97-$E$9)*$G$10)+(($E$9-$E$8)*$G$9)+(($E$8-$E$7)*$G$8)+(($E$7-$E$6)*$G$7)+($E$6*$G$6),IF(AND(B97&gt;$E$10),((B97-$E$10)*$G$11)+(($E$10-$E$9)*$G$10)+(($E$9-$E$8)*$G$9)+(($E$8-$E$7)*$G$8)+(($E$7-$E$6)*$G$7)+($E$6*$G$6)))))))</f>
        <v>0</v>
      </c>
      <c r="AE97" s="17" t="b">
        <f>IF(AND(E97&gt;0,E97&lt;=$E$6),E97*$G$6,IF(AND(E97&gt;$E$6,E97&lt;=$E$7),((E97-$E$6)*$G$7)+($E$6*$G$6),IF(AND(E97&gt;$E$7,E97&lt;=$E$8),((E97-$E$7)*$G$8)+(($E$7-$E$6)*$G$7)+($E$6*$G$6),IF(AND(E97&gt;$E$8,E97&lt;=$E$9),((E97-$E$8)*$G$9)+(($E$8-$E$7)*$G$8)+(($E$7-$E$6)*$G$7)+($E$6*$G$6),IF(AND(E97&gt;$E$9,E97&lt;=$E$10),((E97-$E$9)*$G$10)+(($E$9-$E$8)*$G$9)+(($E$8-$E$7)*$G$8)+(($E$7-$E$6)*$G$7)+($E$6*$G$6),IF(AND(E97&gt;$E$10),((E97-$E$10)*$G$11)+(($E$10-$E$9)*$G$10)+(($E$9-$E$8)*$G$9)+(($E$8-$E$7)*$G$8)+(($E$7-$E$6)*$G$7)+($E$6*$G$6)))))))</f>
        <v>0</v>
      </c>
    </row>
    <row r="98" spans="1:31" ht="14.5">
      <c r="A98" s="75"/>
      <c r="B98" s="76"/>
      <c r="C98" s="68"/>
      <c r="D98" s="38"/>
      <c r="E98" s="38"/>
      <c r="F98" s="45"/>
      <c r="G98" s="45"/>
      <c r="H98" s="38"/>
      <c r="I98" s="38"/>
      <c r="J98" s="38"/>
      <c r="K98" s="38"/>
      <c r="L98" s="39"/>
      <c r="M98" s="39"/>
      <c r="N98" s="38"/>
      <c r="O98" s="38"/>
      <c r="P98" s="38"/>
      <c r="Q98" s="38"/>
      <c r="R98" s="38"/>
      <c r="S98" s="38"/>
      <c r="T98" s="38"/>
      <c r="U98" s="40"/>
      <c r="V98" s="38"/>
      <c r="W98" s="41"/>
      <c r="X98" s="41"/>
      <c r="Y98" s="37"/>
      <c r="Z98" s="37"/>
      <c r="AD98" s="17" t="b">
        <f>IF(AND(B98&gt;0,B98&lt;=$E$6),B98*$G$6,IF(AND(B98&gt;$E$6,B98&lt;=$E$7),((B98-$E$6)*$G$7)+($E$6*$G$6),IF(AND(B98&gt;$E$7,B98&lt;=$E$8),((B98-$E$7)*$G$8)+(($E$7-$E$6)*$G$7)+($E$6*$G$6),IF(AND(B98&gt;$E$8,B98&lt;=$E$9),((B98-$E$8)*$G$9)+(($E$8-$E$7)*$G$8)+(($E$7-$E$6)*$G$7)+($E$6*$G$6),IF(AND(B98&gt;$E$9,B98&lt;=$E$10),((B98-$E$9)*$G$10)+(($E$9-$E$8)*$G$9)+(($E$8-$E$7)*$G$8)+(($E$7-$E$6)*$G$7)+($E$6*$G$6),IF(AND(B98&gt;$E$10),((B98-$E$10)*$G$11)+(($E$10-$E$9)*$G$10)+(($E$9-$E$8)*$G$9)+(($E$8-$E$7)*$G$8)+(($E$7-$E$6)*$G$7)+($E$6*$G$6)))))))</f>
        <v>0</v>
      </c>
      <c r="AE98" s="17" t="b">
        <f>IF(AND(E98&gt;0,E98&lt;=$E$6),E98*$G$6,IF(AND(E98&gt;$E$6,E98&lt;=$E$7),((E98-$E$6)*$G$7)+($E$6*$G$6),IF(AND(E98&gt;$E$7,E98&lt;=$E$8),((E98-$E$7)*$G$8)+(($E$7-$E$6)*$G$7)+($E$6*$G$6),IF(AND(E98&gt;$E$8,E98&lt;=$E$9),((E98-$E$8)*$G$9)+(($E$8-$E$7)*$G$8)+(($E$7-$E$6)*$G$7)+($E$6*$G$6),IF(AND(E98&gt;$E$9,E98&lt;=$E$10),((E98-$E$9)*$G$10)+(($E$9-$E$8)*$G$9)+(($E$8-$E$7)*$G$8)+(($E$7-$E$6)*$G$7)+($E$6*$G$6),IF(AND(E98&gt;$E$10),((E98-$E$10)*$G$11)+(($E$10-$E$9)*$G$10)+(($E$9-$E$8)*$G$9)+(($E$8-$E$7)*$G$8)+(($E$7-$E$6)*$G$7)+($E$6*$G$6)))))))</f>
        <v>0</v>
      </c>
    </row>
    <row r="99" spans="1:31" ht="14.5">
      <c r="A99" s="75"/>
      <c r="B99" s="76"/>
      <c r="C99" s="68"/>
      <c r="D99" s="38"/>
      <c r="E99" s="38"/>
      <c r="F99" s="45"/>
      <c r="G99" s="45"/>
      <c r="H99" s="38"/>
      <c r="I99" s="38"/>
      <c r="J99" s="38"/>
      <c r="K99" s="38"/>
      <c r="L99" s="39"/>
      <c r="M99" s="39"/>
      <c r="N99" s="38"/>
      <c r="O99" s="38"/>
      <c r="P99" s="38"/>
      <c r="Q99" s="38"/>
      <c r="R99" s="38"/>
      <c r="S99" s="38"/>
      <c r="T99" s="38"/>
      <c r="U99" s="40"/>
      <c r="V99" s="38"/>
      <c r="W99" s="41"/>
      <c r="X99" s="41"/>
      <c r="Y99" s="37"/>
      <c r="Z99" s="37"/>
      <c r="AD99" s="17" t="b">
        <f>IF(AND(B99&gt;0,B99&lt;=$E$6),B99*$G$6,IF(AND(B99&gt;$E$6,B99&lt;=$E$7),((B99-$E$6)*$G$7)+($E$6*$G$6),IF(AND(B99&gt;$E$7,B99&lt;=$E$8),((B99-$E$7)*$G$8)+(($E$7-$E$6)*$G$7)+($E$6*$G$6),IF(AND(B99&gt;$E$8,B99&lt;=$E$9),((B99-$E$8)*$G$9)+(($E$8-$E$7)*$G$8)+(($E$7-$E$6)*$G$7)+($E$6*$G$6),IF(AND(B99&gt;$E$9,B99&lt;=$E$10),((B99-$E$9)*$G$10)+(($E$9-$E$8)*$G$9)+(($E$8-$E$7)*$G$8)+(($E$7-$E$6)*$G$7)+($E$6*$G$6),IF(AND(B99&gt;$E$10),((B99-$E$10)*$G$11)+(($E$10-$E$9)*$G$10)+(($E$9-$E$8)*$G$9)+(($E$8-$E$7)*$G$8)+(($E$7-$E$6)*$G$7)+($E$6*$G$6)))))))</f>
        <v>0</v>
      </c>
      <c r="AE99" s="17" t="b">
        <f>IF(AND(E99&gt;0,E99&lt;=$E$6),E99*$G$6,IF(AND(E99&gt;$E$6,E99&lt;=$E$7),((E99-$E$6)*$G$7)+($E$6*$G$6),IF(AND(E99&gt;$E$7,E99&lt;=$E$8),((E99-$E$7)*$G$8)+(($E$7-$E$6)*$G$7)+($E$6*$G$6),IF(AND(E99&gt;$E$8,E99&lt;=$E$9),((E99-$E$8)*$G$9)+(($E$8-$E$7)*$G$8)+(($E$7-$E$6)*$G$7)+($E$6*$G$6),IF(AND(E99&gt;$E$9,E99&lt;=$E$10),((E99-$E$9)*$G$10)+(($E$9-$E$8)*$G$9)+(($E$8-$E$7)*$G$8)+(($E$7-$E$6)*$G$7)+($E$6*$G$6),IF(AND(E99&gt;$E$10),((E99-$E$10)*$G$11)+(($E$10-$E$9)*$G$10)+(($E$9-$E$8)*$G$9)+(($E$8-$E$7)*$G$8)+(($E$7-$E$6)*$G$7)+($E$6*$G$6)))))))</f>
        <v>0</v>
      </c>
    </row>
    <row r="100" spans="1:31" ht="14.5">
      <c r="A100" s="75"/>
      <c r="B100" s="76"/>
      <c r="C100" s="68"/>
      <c r="D100" s="38"/>
      <c r="E100" s="38"/>
      <c r="F100" s="45"/>
      <c r="G100" s="45"/>
      <c r="H100" s="38"/>
      <c r="I100" s="38"/>
      <c r="J100" s="38"/>
      <c r="K100" s="38"/>
      <c r="L100" s="39"/>
      <c r="M100" s="39"/>
      <c r="N100" s="38"/>
      <c r="O100" s="38"/>
      <c r="P100" s="38"/>
      <c r="Q100" s="38"/>
      <c r="R100" s="38"/>
      <c r="S100" s="38"/>
      <c r="T100" s="38"/>
      <c r="U100" s="40"/>
      <c r="V100" s="38"/>
      <c r="W100" s="41"/>
      <c r="X100" s="41"/>
      <c r="Y100" s="37"/>
      <c r="Z100" s="37"/>
      <c r="AD100" s="17" t="b">
        <f>IF(AND(B100&gt;0,B100&lt;=$E$6),B100*$G$6,IF(AND(B100&gt;$E$6,B100&lt;=$E$7),((B100-$E$6)*$G$7)+($E$6*$G$6),IF(AND(B100&gt;$E$7,B100&lt;=$E$8),((B100-$E$7)*$G$8)+(($E$7-$E$6)*$G$7)+($E$6*$G$6),IF(AND(B100&gt;$E$8,B100&lt;=$E$9),((B100-$E$8)*$G$9)+(($E$8-$E$7)*$G$8)+(($E$7-$E$6)*$G$7)+($E$6*$G$6),IF(AND(B100&gt;$E$9,B100&lt;=$E$10),((B100-$E$9)*$G$10)+(($E$9-$E$8)*$G$9)+(($E$8-$E$7)*$G$8)+(($E$7-$E$6)*$G$7)+($E$6*$G$6),IF(AND(B100&gt;$E$10),((B100-$E$10)*$G$11)+(($E$10-$E$9)*$G$10)+(($E$9-$E$8)*$G$9)+(($E$8-$E$7)*$G$8)+(($E$7-$E$6)*$G$7)+($E$6*$G$6)))))))</f>
        <v>0</v>
      </c>
      <c r="AE100" s="17" t="b">
        <f>IF(AND(E100&gt;0,E100&lt;=$E$6),E100*$G$6,IF(AND(E100&gt;$E$6,E100&lt;=$E$7),((E100-$E$6)*$G$7)+($E$6*$G$6),IF(AND(E100&gt;$E$7,E100&lt;=$E$8),((E100-$E$7)*$G$8)+(($E$7-$E$6)*$G$7)+($E$6*$G$6),IF(AND(E100&gt;$E$8,E100&lt;=$E$9),((E100-$E$8)*$G$9)+(($E$8-$E$7)*$G$8)+(($E$7-$E$6)*$G$7)+($E$6*$G$6),IF(AND(E100&gt;$E$9,E100&lt;=$E$10),((E100-$E$9)*$G$10)+(($E$9-$E$8)*$G$9)+(($E$8-$E$7)*$G$8)+(($E$7-$E$6)*$G$7)+($E$6*$G$6),IF(AND(E100&gt;$E$10),((E100-$E$10)*$G$11)+(($E$10-$E$9)*$G$10)+(($E$9-$E$8)*$G$9)+(($E$8-$E$7)*$G$8)+(($E$7-$E$6)*$G$7)+($E$6*$G$6)))))))</f>
        <v>0</v>
      </c>
    </row>
    <row r="101" spans="1:17">
      <c r="A101" s="107"/>
      <c r="B101"/>
      <c r="C101"/>
      <c r="D101"/>
      <c r="E101"/>
      <c r="F101"/>
      <c r="G101"/>
      <c r="H101"/>
      <c r="I101"/>
      <c r="O101" s="42"/>
      <c r="P101" s="42"/>
      <c r="Q101" s="42"/>
    </row>
    <row r="102" spans="1:9">
      <c r="A102" s="77"/>
      <c r="B102" s="77"/>
      <c r="C102" s="77"/>
      <c r="D102" s="77"/>
      <c r="E102" s="77"/>
      <c r="F102" s="77"/>
      <c r="G102" s="77"/>
      <c r="H102" s="77"/>
      <c r="I102" s="77"/>
    </row>
    <row r="103" spans="1:9" ht="15" customHeight="1">
      <c r="A103" s="107"/>
      <c r="B103"/>
      <c r="C103"/>
      <c r="D103"/>
      <c r="E103"/>
      <c r="F103"/>
      <c r="G103"/>
      <c r="H103"/>
      <c r="I103"/>
    </row>
    <row r="104" spans="1:9" ht="15" customHeight="1">
      <c r="A104" s="85"/>
      <c r="B104" s="86"/>
      <c r="C104" s="86"/>
      <c r="D104" s="86"/>
      <c r="E104" s="86"/>
      <c r="F104" s="86"/>
      <c r="G104" s="86"/>
      <c r="H104" s="86"/>
      <c r="I104" s="86"/>
    </row>
    <row r="105" spans="1:9" ht="15" customHeight="1">
      <c r="A105" s="107"/>
      <c r="B105" s="107"/>
      <c r="C105" s="107"/>
      <c r="D105" s="107"/>
      <c r="E105" s="107"/>
      <c r="F105" s="107"/>
      <c r="G105" s="107"/>
      <c r="H105" s="107"/>
      <c r="I105" s="107"/>
    </row>
    <row r="106" spans="1:9" ht="15" customHeight="1">
      <c r="A106" s="108"/>
      <c r="B106" s="108"/>
      <c r="C106" s="108"/>
      <c r="D106" s="108"/>
      <c r="E106" s="108"/>
      <c r="F106" s="108"/>
      <c r="G106" s="108"/>
      <c r="H106" s="108"/>
      <c r="I106" s="108"/>
    </row>
    <row r="107" spans="1:9" ht="15" customHeight="1">
      <c r="A107" s="107"/>
      <c r="B107" s="107"/>
      <c r="C107" s="107"/>
      <c r="D107" s="107"/>
      <c r="E107" s="107"/>
      <c r="F107" s="107"/>
      <c r="G107" s="107"/>
      <c r="H107" s="107"/>
      <c r="I107" s="107"/>
    </row>
    <row r="108" spans="1:9" ht="15" customHeight="1">
      <c r="A108" s="85"/>
      <c r="B108" s="85"/>
      <c r="C108" s="85"/>
      <c r="D108" s="85"/>
      <c r="E108" s="85"/>
      <c r="F108" s="85"/>
      <c r="G108" s="85"/>
      <c r="H108" s="85"/>
      <c r="I108" s="85"/>
    </row>
    <row r="111" ht="12.75" customHeight="1"/>
    <row r="112" ht="18.75" customHeight="1"/>
    <row r="113" spans="11:31" ht="31.5" customHeight="1">
      <c r="K113" s="29"/>
      <c r="L113" s="33"/>
      <c r="M113" s="33"/>
      <c r="N113" s="29"/>
      <c r="O113" s="33"/>
      <c r="P113" s="33"/>
      <c r="Q113" s="33"/>
      <c r="R113" s="33"/>
      <c r="S113" s="33"/>
      <c r="T113" s="33"/>
      <c r="V113" s="33"/>
      <c r="AD113" s="84" t="s">
        <v>11</v>
      </c>
      <c r="AE113" s="84"/>
    </row>
    <row r="114" spans="11:31" ht="52.5">
      <c r="K114" s="34"/>
      <c r="L114" s="34"/>
      <c r="M114" s="34"/>
      <c r="N114" s="35"/>
      <c r="O114" s="34"/>
      <c r="P114" s="35"/>
      <c r="Q114" s="34"/>
      <c r="R114" s="34"/>
      <c r="S114" s="34"/>
      <c r="T114" s="34"/>
      <c r="U114" s="36"/>
      <c r="V114" s="34"/>
      <c r="W114" s="36"/>
      <c r="X114" s="36"/>
      <c r="Y114" s="36"/>
      <c r="Z114" s="36"/>
      <c r="AD114" s="8" t="s">
        <v>17</v>
      </c>
      <c r="AE114" s="8" t="s">
        <v>16</v>
      </c>
    </row>
    <row r="115" spans="11:31" ht="14.5">
      <c r="K115" s="38"/>
      <c r="L115" s="39"/>
      <c r="M115" s="39"/>
      <c r="N115" s="38"/>
      <c r="O115" s="38"/>
      <c r="P115" s="38"/>
      <c r="Q115" s="38"/>
      <c r="R115" s="38"/>
      <c r="S115" s="38"/>
      <c r="T115" s="38"/>
      <c r="U115" s="40"/>
      <c r="V115" s="38"/>
      <c r="W115" s="41"/>
      <c r="X115" s="41"/>
      <c r="Y115" s="37"/>
      <c r="Z115" s="37"/>
      <c r="AD115" s="44" t="b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0</v>
      </c>
      <c r="AE115" s="44" t="b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0</v>
      </c>
    </row>
    <row r="116" spans="1:9">
      <c r="A116" s="64"/>
      <c r="B116" s="64" t="s">
        <v>3</v>
      </c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5" t="s">
        <v>3</v>
      </c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6"/>
      <c r="G119" s="64"/>
      <c r="H119" s="64"/>
      <c r="I119" s="64"/>
    </row>
    <row r="120" spans="1:31" ht="14.5">
      <c r="A120" s="67"/>
      <c r="B120" s="68"/>
      <c r="C120" s="67"/>
      <c r="D120" s="38"/>
      <c r="E120" s="38"/>
      <c r="F120" s="45"/>
      <c r="G120" s="45"/>
      <c r="H120" s="38"/>
      <c r="I120" s="38"/>
      <c r="J120" s="38"/>
      <c r="K120" s="38"/>
      <c r="L120" s="39"/>
      <c r="M120" s="39"/>
      <c r="N120" s="38"/>
      <c r="O120" s="38"/>
      <c r="P120" s="38"/>
      <c r="Q120" s="38"/>
      <c r="R120" s="38"/>
      <c r="S120" s="38"/>
      <c r="T120" s="38"/>
      <c r="U120" s="40"/>
      <c r="V120" s="38"/>
      <c r="W120" s="41"/>
      <c r="X120" s="41"/>
      <c r="Y120" s="37"/>
      <c r="Z120" s="37"/>
      <c r="AD120" s="39"/>
      <c r="AE120" s="39"/>
    </row>
    <row r="121" spans="1:31" ht="12.75" customHeight="1">
      <c r="A121" s="67"/>
      <c r="B121" s="68"/>
      <c r="C121" s="67"/>
      <c r="D121" s="38"/>
      <c r="E121" s="38"/>
      <c r="F121" s="45"/>
      <c r="G121" s="45"/>
      <c r="H121" s="38"/>
      <c r="I121" s="38"/>
      <c r="J121" s="38"/>
      <c r="K121" s="38"/>
      <c r="L121" s="39"/>
      <c r="M121" s="39"/>
      <c r="N121" s="38"/>
      <c r="O121" s="38"/>
      <c r="P121" s="38"/>
      <c r="Q121" s="38"/>
      <c r="R121" s="38"/>
      <c r="S121" s="38"/>
      <c r="T121" s="38"/>
      <c r="U121" s="40"/>
      <c r="V121" s="38"/>
      <c r="W121" s="41"/>
      <c r="X121" s="41"/>
      <c r="Y121" s="37"/>
      <c r="Z121" s="37"/>
      <c r="AD121" s="39"/>
      <c r="AE121" s="39"/>
    </row>
    <row r="122" spans="1:31" ht="14.5">
      <c r="A122" s="67"/>
      <c r="B122" s="68"/>
      <c r="C122" s="67"/>
      <c r="D122" s="38"/>
      <c r="E122" s="38"/>
      <c r="F122" s="45"/>
      <c r="G122" s="45"/>
      <c r="H122" s="38"/>
      <c r="I122" s="38"/>
      <c r="J122" s="38"/>
      <c r="K122" s="38"/>
      <c r="L122" s="39"/>
      <c r="M122" s="39"/>
      <c r="N122" s="38"/>
      <c r="O122" s="38"/>
      <c r="P122" s="38"/>
      <c r="Q122" s="38"/>
      <c r="R122" s="38"/>
      <c r="S122" s="38"/>
      <c r="T122" s="38"/>
      <c r="U122" s="40"/>
      <c r="V122" s="38"/>
      <c r="W122" s="41"/>
      <c r="X122" s="41"/>
      <c r="Y122" s="37"/>
      <c r="Z122" s="37"/>
      <c r="AD122" s="39"/>
      <c r="AE122" s="39"/>
    </row>
    <row r="123" spans="1:31" ht="12.75" customHeight="1">
      <c r="A123" s="67"/>
      <c r="B123" s="68"/>
      <c r="C123" s="67"/>
      <c r="D123" s="38"/>
      <c r="E123" s="38"/>
      <c r="F123" s="45"/>
      <c r="G123" s="45"/>
      <c r="H123" s="38"/>
      <c r="I123" s="38"/>
      <c r="J123" s="38"/>
      <c r="K123" s="38"/>
      <c r="L123" s="39"/>
      <c r="M123" s="39"/>
      <c r="N123" s="38"/>
      <c r="O123" s="38"/>
      <c r="P123" s="38"/>
      <c r="Q123" s="38"/>
      <c r="R123" s="38"/>
      <c r="S123" s="38"/>
      <c r="T123" s="38"/>
      <c r="U123" s="40"/>
      <c r="V123" s="38"/>
      <c r="W123" s="41"/>
      <c r="X123" s="41"/>
      <c r="Y123" s="37"/>
      <c r="Z123" s="37"/>
      <c r="AD123" s="39"/>
      <c r="AE123" s="39"/>
    </row>
    <row r="124" spans="1:31" ht="14.5">
      <c r="A124" s="67"/>
      <c r="B124" s="68"/>
      <c r="C124" s="67"/>
      <c r="D124" s="38"/>
      <c r="E124" s="38"/>
      <c r="F124" s="45"/>
      <c r="G124" s="45"/>
      <c r="H124" s="38"/>
      <c r="I124" s="38"/>
      <c r="J124" s="38"/>
      <c r="K124" s="38"/>
      <c r="L124" s="39"/>
      <c r="M124" s="39"/>
      <c r="N124" s="38"/>
      <c r="O124" s="38"/>
      <c r="P124" s="38"/>
      <c r="Q124" s="38"/>
      <c r="R124" s="38"/>
      <c r="S124" s="38"/>
      <c r="T124" s="38"/>
      <c r="U124" s="40"/>
      <c r="V124" s="38"/>
      <c r="W124" s="41"/>
      <c r="X124" s="41"/>
      <c r="Y124" s="37"/>
      <c r="Z124" s="37"/>
      <c r="AD124" s="39"/>
      <c r="AE124" s="39"/>
    </row>
    <row r="125" spans="1:31" ht="14.5">
      <c r="A125" s="67"/>
      <c r="B125" s="68"/>
      <c r="C125" s="67"/>
      <c r="D125" s="38"/>
      <c r="E125" s="38"/>
      <c r="F125" s="45"/>
      <c r="G125" s="45"/>
      <c r="H125" s="38"/>
      <c r="I125" s="38"/>
      <c r="J125" s="38"/>
      <c r="K125" s="38"/>
      <c r="L125" s="39"/>
      <c r="M125" s="39"/>
      <c r="N125" s="38"/>
      <c r="O125" s="38"/>
      <c r="P125" s="38"/>
      <c r="Q125" s="38"/>
      <c r="R125" s="38"/>
      <c r="S125" s="38"/>
      <c r="T125" s="38"/>
      <c r="U125" s="40"/>
      <c r="V125" s="38"/>
      <c r="W125" s="41"/>
      <c r="X125" s="41"/>
      <c r="Y125" s="37"/>
      <c r="Z125" s="37"/>
      <c r="AD125" s="39"/>
      <c r="AE125" s="39"/>
    </row>
    <row r="126" spans="1:31" ht="14.5">
      <c r="A126" s="67"/>
      <c r="B126" s="68"/>
      <c r="C126" s="67"/>
      <c r="D126" s="38"/>
      <c r="E126" s="38"/>
      <c r="F126" s="45"/>
      <c r="G126" s="45"/>
      <c r="H126" s="38"/>
      <c r="I126" s="38"/>
      <c r="J126" s="38"/>
      <c r="K126" s="38"/>
      <c r="L126" s="39"/>
      <c r="M126" s="39"/>
      <c r="N126" s="38"/>
      <c r="O126" s="38"/>
      <c r="P126" s="38"/>
      <c r="Q126" s="38"/>
      <c r="R126" s="38"/>
      <c r="S126" s="38"/>
      <c r="T126" s="38"/>
      <c r="U126" s="40"/>
      <c r="V126" s="38"/>
      <c r="W126" s="41"/>
      <c r="X126" s="41"/>
      <c r="Y126" s="37"/>
      <c r="Z126" s="37"/>
      <c r="AD126" s="39"/>
      <c r="AE126" s="39"/>
    </row>
    <row r="127" spans="1:31" ht="14.5">
      <c r="A127" s="67"/>
      <c r="B127" s="68"/>
      <c r="C127" s="67"/>
      <c r="D127" s="38"/>
      <c r="E127" s="38"/>
      <c r="F127" s="45"/>
      <c r="G127" s="45"/>
      <c r="H127" s="38"/>
      <c r="I127" s="38"/>
      <c r="J127" s="38"/>
      <c r="K127" s="38"/>
      <c r="L127" s="39"/>
      <c r="M127" s="39"/>
      <c r="N127" s="38"/>
      <c r="O127" s="38"/>
      <c r="P127" s="38"/>
      <c r="Q127" s="38"/>
      <c r="R127" s="38"/>
      <c r="S127" s="38"/>
      <c r="T127" s="38"/>
      <c r="U127" s="40"/>
      <c r="V127" s="38"/>
      <c r="W127" s="41"/>
      <c r="X127" s="41"/>
      <c r="Y127" s="37"/>
      <c r="Z127" s="37"/>
      <c r="AD127" s="39"/>
      <c r="AE127" s="39"/>
    </row>
    <row r="128" spans="1:31" ht="14.5">
      <c r="A128" s="67"/>
      <c r="B128" s="68"/>
      <c r="C128" s="67"/>
      <c r="D128" s="38"/>
      <c r="E128" s="38"/>
      <c r="F128" s="45"/>
      <c r="G128" s="45"/>
      <c r="H128" s="38"/>
      <c r="I128" s="38"/>
      <c r="J128" s="38"/>
      <c r="K128" s="38"/>
      <c r="L128" s="39"/>
      <c r="M128" s="39"/>
      <c r="N128" s="38"/>
      <c r="O128" s="38"/>
      <c r="P128" s="38"/>
      <c r="Q128" s="38"/>
      <c r="R128" s="38"/>
      <c r="S128" s="38"/>
      <c r="T128" s="38"/>
      <c r="U128" s="40"/>
      <c r="V128" s="38"/>
      <c r="W128" s="41"/>
      <c r="X128" s="41"/>
      <c r="Y128" s="37"/>
      <c r="Z128" s="37"/>
      <c r="AD128" s="39"/>
      <c r="AE128" s="39"/>
    </row>
    <row r="129" spans="1:31" ht="14.5">
      <c r="A129" s="67"/>
      <c r="B129" s="68"/>
      <c r="C129" s="67"/>
      <c r="D129" s="38"/>
      <c r="E129" s="38"/>
      <c r="F129" s="45"/>
      <c r="G129" s="45"/>
      <c r="H129" s="38"/>
      <c r="I129" s="38"/>
      <c r="J129" s="38"/>
      <c r="K129" s="38"/>
      <c r="L129" s="39"/>
      <c r="M129" s="39"/>
      <c r="N129" s="38"/>
      <c r="O129" s="38"/>
      <c r="P129" s="38"/>
      <c r="Q129" s="38"/>
      <c r="R129" s="38"/>
      <c r="S129" s="38"/>
      <c r="T129" s="38"/>
      <c r="U129" s="40"/>
      <c r="V129" s="38"/>
      <c r="W129" s="41"/>
      <c r="X129" s="41"/>
      <c r="Y129" s="37"/>
      <c r="Z129" s="37"/>
      <c r="AD129" s="39"/>
      <c r="AE129" s="39"/>
    </row>
    <row r="130" spans="1:31" ht="14.5">
      <c r="A130" s="67"/>
      <c r="B130" s="68"/>
      <c r="C130" s="67"/>
      <c r="D130" s="38"/>
      <c r="E130" s="38"/>
      <c r="F130" s="45"/>
      <c r="G130" s="45"/>
      <c r="H130" s="38"/>
      <c r="I130" s="38"/>
      <c r="J130" s="38"/>
      <c r="K130" s="38"/>
      <c r="L130" s="39"/>
      <c r="M130" s="39"/>
      <c r="N130" s="38"/>
      <c r="O130" s="38"/>
      <c r="P130" s="38"/>
      <c r="Q130" s="38"/>
      <c r="R130" s="38"/>
      <c r="S130" s="38"/>
      <c r="T130" s="38"/>
      <c r="U130" s="40"/>
      <c r="V130" s="38"/>
      <c r="W130" s="41"/>
      <c r="X130" s="41"/>
      <c r="Y130" s="37"/>
      <c r="Z130" s="37"/>
      <c r="AD130" s="39"/>
      <c r="AE130" s="39"/>
    </row>
    <row r="131" spans="1:31" ht="14.5">
      <c r="A131" s="67"/>
      <c r="B131" s="68"/>
      <c r="C131" s="67"/>
      <c r="D131" s="38"/>
      <c r="E131" s="38"/>
      <c r="F131" s="45"/>
      <c r="G131" s="45"/>
      <c r="H131" s="38"/>
      <c r="I131" s="38"/>
      <c r="J131" s="38"/>
      <c r="K131" s="38"/>
      <c r="L131" s="39"/>
      <c r="M131" s="39"/>
      <c r="N131" s="38"/>
      <c r="O131" s="38"/>
      <c r="P131" s="38"/>
      <c r="Q131" s="38"/>
      <c r="R131" s="38"/>
      <c r="S131" s="38"/>
      <c r="T131" s="38"/>
      <c r="U131" s="40"/>
      <c r="V131" s="38"/>
      <c r="W131" s="41"/>
      <c r="X131" s="41"/>
      <c r="Y131" s="37"/>
      <c r="Z131" s="37"/>
      <c r="AD131" s="39"/>
      <c r="AE131" s="39"/>
    </row>
    <row r="132" spans="1:31" ht="14.5">
      <c r="A132" s="67"/>
      <c r="B132" s="68"/>
      <c r="C132" s="67"/>
      <c r="D132" s="38"/>
      <c r="E132" s="38"/>
      <c r="F132" s="45"/>
      <c r="G132" s="45"/>
      <c r="H132" s="38"/>
      <c r="I132" s="38"/>
      <c r="J132" s="38"/>
      <c r="K132" s="38"/>
      <c r="L132" s="39"/>
      <c r="M132" s="39"/>
      <c r="N132" s="38"/>
      <c r="O132" s="38"/>
      <c r="P132" s="38"/>
      <c r="Q132" s="38"/>
      <c r="R132" s="38"/>
      <c r="S132" s="38"/>
      <c r="T132" s="38"/>
      <c r="U132" s="40"/>
      <c r="V132" s="38"/>
      <c r="W132" s="41"/>
      <c r="X132" s="41"/>
      <c r="Y132" s="37"/>
      <c r="Z132" s="37"/>
      <c r="AD132" s="39"/>
      <c r="AE132" s="39"/>
    </row>
    <row r="133" spans="1:31" ht="14.5">
      <c r="A133" s="67"/>
      <c r="B133" s="68"/>
      <c r="C133" s="67"/>
      <c r="D133" s="38"/>
      <c r="E133" s="38"/>
      <c r="F133" s="45"/>
      <c r="G133" s="45"/>
      <c r="H133" s="38"/>
      <c r="I133" s="38"/>
      <c r="J133" s="38"/>
      <c r="K133" s="38"/>
      <c r="L133" s="39"/>
      <c r="M133" s="39"/>
      <c r="N133" s="38"/>
      <c r="O133" s="38"/>
      <c r="P133" s="38"/>
      <c r="Q133" s="38"/>
      <c r="R133" s="38"/>
      <c r="S133" s="38"/>
      <c r="T133" s="38"/>
      <c r="U133" s="40"/>
      <c r="V133" s="38"/>
      <c r="W133" s="41"/>
      <c r="X133" s="41"/>
      <c r="Y133" s="37"/>
      <c r="Z133" s="37"/>
      <c r="AD133" s="39"/>
      <c r="AE133" s="39"/>
    </row>
    <row r="134" spans="1:31" ht="14.5">
      <c r="A134" s="67"/>
      <c r="B134" s="68"/>
      <c r="C134" s="67"/>
      <c r="D134" s="38"/>
      <c r="E134" s="38"/>
      <c r="F134" s="45"/>
      <c r="G134" s="45"/>
      <c r="H134" s="38"/>
      <c r="I134" s="38"/>
      <c r="J134" s="38"/>
      <c r="K134" s="38"/>
      <c r="L134" s="39"/>
      <c r="M134" s="39"/>
      <c r="N134" s="38"/>
      <c r="O134" s="38"/>
      <c r="P134" s="38"/>
      <c r="Q134" s="38"/>
      <c r="R134" s="38"/>
      <c r="S134" s="38"/>
      <c r="T134" s="38"/>
      <c r="U134" s="40"/>
      <c r="V134" s="38"/>
      <c r="W134" s="41"/>
      <c r="X134" s="41"/>
      <c r="Y134" s="37"/>
      <c r="Z134" s="37"/>
      <c r="AD134" s="39"/>
      <c r="AE134" s="39"/>
    </row>
    <row r="135" spans="1:31" ht="14.5">
      <c r="A135" s="67"/>
      <c r="B135" s="68"/>
      <c r="C135" s="67"/>
      <c r="D135" s="38"/>
      <c r="E135" s="38"/>
      <c r="F135" s="45"/>
      <c r="G135" s="45"/>
      <c r="H135" s="38"/>
      <c r="I135" s="38"/>
      <c r="J135" s="38"/>
      <c r="K135" s="38"/>
      <c r="L135" s="39"/>
      <c r="M135" s="39"/>
      <c r="N135" s="38"/>
      <c r="O135" s="38"/>
      <c r="P135" s="38"/>
      <c r="Q135" s="38"/>
      <c r="R135" s="38"/>
      <c r="S135" s="38"/>
      <c r="T135" s="38"/>
      <c r="U135" s="40"/>
      <c r="V135" s="38"/>
      <c r="W135" s="41"/>
      <c r="X135" s="41"/>
      <c r="Y135" s="37"/>
      <c r="Z135" s="37"/>
      <c r="AD135" s="39"/>
      <c r="AE135" s="39"/>
    </row>
    <row r="136" spans="1:31" ht="14.5">
      <c r="A136" s="67"/>
      <c r="B136" s="68"/>
      <c r="C136" s="67"/>
      <c r="D136" s="38"/>
      <c r="E136" s="38"/>
      <c r="F136" s="45"/>
      <c r="G136" s="45"/>
      <c r="H136" s="38"/>
      <c r="I136" s="38"/>
      <c r="J136" s="38"/>
      <c r="K136" s="38"/>
      <c r="L136" s="39"/>
      <c r="M136" s="39"/>
      <c r="N136" s="38"/>
      <c r="O136" s="38"/>
      <c r="P136" s="38"/>
      <c r="Q136" s="38"/>
      <c r="R136" s="38"/>
      <c r="S136" s="38"/>
      <c r="T136" s="38"/>
      <c r="U136" s="40"/>
      <c r="V136" s="38"/>
      <c r="W136" s="41"/>
      <c r="X136" s="41"/>
      <c r="Y136" s="37"/>
      <c r="Z136" s="37"/>
      <c r="AD136" s="39"/>
      <c r="AE136" s="39"/>
    </row>
    <row r="137" spans="1:31" ht="14.5">
      <c r="A137" s="67"/>
      <c r="B137" s="68"/>
      <c r="C137" s="67"/>
      <c r="D137" s="38"/>
      <c r="E137" s="38"/>
      <c r="F137" s="45"/>
      <c r="G137" s="45"/>
      <c r="H137" s="38"/>
      <c r="I137" s="38"/>
      <c r="J137" s="38"/>
      <c r="K137" s="38"/>
      <c r="L137" s="39"/>
      <c r="M137" s="39"/>
      <c r="N137" s="38"/>
      <c r="O137" s="38"/>
      <c r="P137" s="38"/>
      <c r="Q137" s="38"/>
      <c r="R137" s="38"/>
      <c r="S137" s="38"/>
      <c r="T137" s="38"/>
      <c r="U137" s="40"/>
      <c r="V137" s="38"/>
      <c r="W137" s="41"/>
      <c r="X137" s="41"/>
      <c r="Y137" s="37"/>
      <c r="Z137" s="37"/>
      <c r="AD137" s="39"/>
      <c r="AE137" s="39"/>
    </row>
    <row r="138" spans="1:31" ht="14.5">
      <c r="A138" s="67"/>
      <c r="B138" s="68"/>
      <c r="C138" s="67"/>
      <c r="D138" s="38"/>
      <c r="E138" s="38"/>
      <c r="F138" s="45"/>
      <c r="G138" s="45"/>
      <c r="H138" s="38"/>
      <c r="I138" s="38"/>
      <c r="J138" s="38"/>
      <c r="K138" s="38"/>
      <c r="L138" s="39"/>
      <c r="M138" s="39"/>
      <c r="N138" s="38"/>
      <c r="O138" s="38"/>
      <c r="P138" s="38"/>
      <c r="Q138" s="38"/>
      <c r="R138" s="38"/>
      <c r="S138" s="38"/>
      <c r="T138" s="38"/>
      <c r="U138" s="40"/>
      <c r="V138" s="38"/>
      <c r="W138" s="41"/>
      <c r="X138" s="41"/>
      <c r="Y138" s="37"/>
      <c r="Z138" s="37"/>
      <c r="AD138" s="39"/>
      <c r="AE138" s="39"/>
    </row>
    <row r="139" spans="1:31" ht="14.5">
      <c r="A139" s="67"/>
      <c r="B139" s="68"/>
      <c r="C139" s="67"/>
      <c r="D139" s="38"/>
      <c r="E139" s="38"/>
      <c r="F139" s="45"/>
      <c r="G139" s="45"/>
      <c r="H139" s="38"/>
      <c r="I139" s="38"/>
      <c r="J139" s="38"/>
      <c r="K139" s="38"/>
      <c r="L139" s="39"/>
      <c r="M139" s="39"/>
      <c r="N139" s="38"/>
      <c r="O139" s="38"/>
      <c r="P139" s="38"/>
      <c r="Q139" s="38"/>
      <c r="R139" s="38"/>
      <c r="S139" s="38"/>
      <c r="T139" s="38"/>
      <c r="U139" s="40"/>
      <c r="V139" s="38"/>
      <c r="W139" s="41"/>
      <c r="X139" s="41"/>
      <c r="Y139" s="37"/>
      <c r="Z139" s="37"/>
      <c r="AD139" s="39"/>
      <c r="AE139" s="39"/>
    </row>
    <row r="140" spans="1:31" ht="14.5">
      <c r="A140" s="67"/>
      <c r="B140" s="68"/>
      <c r="C140" s="67"/>
      <c r="D140" s="38"/>
      <c r="E140" s="38"/>
      <c r="F140" s="45"/>
      <c r="G140" s="45"/>
      <c r="H140" s="38"/>
      <c r="I140" s="38"/>
      <c r="J140" s="38"/>
      <c r="K140" s="38"/>
      <c r="L140" s="39"/>
      <c r="M140" s="39"/>
      <c r="N140" s="38"/>
      <c r="O140" s="38"/>
      <c r="P140" s="38"/>
      <c r="Q140" s="38"/>
      <c r="R140" s="38"/>
      <c r="S140" s="38"/>
      <c r="T140" s="38"/>
      <c r="U140" s="40"/>
      <c r="V140" s="38"/>
      <c r="W140" s="41"/>
      <c r="X140" s="41"/>
      <c r="Y140" s="37"/>
      <c r="Z140" s="37"/>
      <c r="AD140" s="39"/>
      <c r="AE140" s="39"/>
    </row>
    <row r="141" spans="1:31" ht="14.5">
      <c r="A141" s="67"/>
      <c r="B141" s="68"/>
      <c r="C141" s="67"/>
      <c r="D141" s="38"/>
      <c r="E141" s="38"/>
      <c r="F141" s="45"/>
      <c r="G141" s="45"/>
      <c r="H141" s="38"/>
      <c r="I141" s="38"/>
      <c r="J141" s="38"/>
      <c r="K141" s="38"/>
      <c r="L141" s="39"/>
      <c r="M141" s="39"/>
      <c r="N141" s="38"/>
      <c r="O141" s="38"/>
      <c r="P141" s="38"/>
      <c r="Q141" s="38"/>
      <c r="R141" s="38"/>
      <c r="S141" s="38"/>
      <c r="T141" s="38"/>
      <c r="U141" s="40"/>
      <c r="V141" s="38"/>
      <c r="W141" s="41"/>
      <c r="X141" s="41"/>
      <c r="Y141" s="37"/>
      <c r="Z141" s="37"/>
      <c r="AD141" s="39"/>
      <c r="AE141" s="39"/>
    </row>
    <row r="142" spans="1:31" ht="14.5">
      <c r="A142" s="67"/>
      <c r="B142" s="68"/>
      <c r="C142" s="67"/>
      <c r="D142" s="38"/>
      <c r="E142" s="38"/>
      <c r="F142" s="45"/>
      <c r="G142" s="45"/>
      <c r="H142" s="38"/>
      <c r="I142" s="38"/>
      <c r="J142" s="38"/>
      <c r="K142" s="38"/>
      <c r="L142" s="39"/>
      <c r="M142" s="39"/>
      <c r="N142" s="38"/>
      <c r="O142" s="38"/>
      <c r="P142" s="38"/>
      <c r="Q142" s="38"/>
      <c r="R142" s="38"/>
      <c r="S142" s="38"/>
      <c r="T142" s="38"/>
      <c r="U142" s="40"/>
      <c r="V142" s="38"/>
      <c r="W142" s="41"/>
      <c r="X142" s="41"/>
      <c r="Y142" s="37"/>
      <c r="Z142" s="37"/>
      <c r="AD142" s="39"/>
      <c r="AE142" s="39"/>
    </row>
    <row r="144" spans="1:9">
      <c r="A144" s="85"/>
      <c r="B144" s="86"/>
      <c r="C144" s="86"/>
      <c r="D144" s="86"/>
      <c r="E144" s="86"/>
      <c r="F144" s="86"/>
      <c r="G144" s="86"/>
      <c r="H144" s="86"/>
      <c r="I144" s="86"/>
    </row>
    <row r="146" spans="1:9" ht="28.5" customHeight="1">
      <c r="A146" s="85"/>
      <c r="B146" s="86"/>
      <c r="C146" s="86"/>
      <c r="D146" s="86"/>
      <c r="E146" s="86"/>
      <c r="F146" s="86"/>
      <c r="G146" s="86"/>
      <c r="H146" s="86"/>
      <c r="I146" s="86"/>
    </row>
    <row r="147" spans="1:9">
      <c r="A147" s="85"/>
      <c r="B147" s="86"/>
      <c r="C147" s="86"/>
      <c r="D147" s="86"/>
      <c r="E147" s="86"/>
      <c r="F147" s="86"/>
      <c r="G147" s="86"/>
      <c r="H147" s="86"/>
      <c r="I147" s="86"/>
    </row>
    <row r="148" spans="1:9">
      <c r="A148" s="85"/>
      <c r="B148" s="86"/>
      <c r="C148" s="86"/>
      <c r="D148" s="86"/>
      <c r="E148" s="86"/>
      <c r="F148" s="86"/>
      <c r="G148" s="86"/>
      <c r="H148" s="86"/>
      <c r="I148" s="86"/>
    </row>
    <row r="149" spans="1:9">
      <c r="A149" s="85"/>
      <c r="B149" s="86"/>
      <c r="C149" s="86"/>
      <c r="D149" s="86"/>
      <c r="E149" s="86"/>
      <c r="F149" s="86"/>
      <c r="G149" s="86"/>
      <c r="H149" s="86"/>
      <c r="I149" s="86"/>
    </row>
    <row r="150" spans="1:9">
      <c r="A150" s="85"/>
      <c r="B150" s="86"/>
      <c r="C150" s="86"/>
      <c r="D150" s="86"/>
      <c r="E150" s="86"/>
      <c r="F150" s="86"/>
      <c r="G150" s="86"/>
      <c r="H150" s="86"/>
      <c r="I150" s="86"/>
    </row>
    <row r="151" spans="1:9" ht="38.25" customHeight="1">
      <c r="A151" s="85"/>
      <c r="B151" s="86"/>
      <c r="C151" s="86"/>
      <c r="D151" s="86"/>
      <c r="E151" s="86"/>
      <c r="F151" s="86"/>
      <c r="G151" s="86"/>
      <c r="H151" s="86"/>
      <c r="I151" s="86"/>
    </row>
    <row r="152" spans="1:9">
      <c r="A152" s="85"/>
      <c r="B152" s="86"/>
      <c r="C152" s="86"/>
      <c r="D152" s="86"/>
      <c r="E152" s="86"/>
      <c r="F152" s="86"/>
      <c r="G152" s="86"/>
      <c r="H152" s="86"/>
      <c r="I152" s="86"/>
    </row>
    <row r="153" spans="1:9" ht="16.5" customHeight="1">
      <c r="A153" s="85"/>
      <c r="B153" s="86"/>
      <c r="C153" s="86"/>
      <c r="D153" s="86"/>
      <c r="E153" s="86"/>
      <c r="F153" s="86"/>
      <c r="G153" s="86"/>
      <c r="H153" s="86"/>
      <c r="I153" s="86"/>
    </row>
    <row r="154" spans="1:9">
      <c r="A154" s="85"/>
      <c r="B154" s="86"/>
      <c r="C154" s="86"/>
      <c r="D154" s="86"/>
      <c r="E154" s="86"/>
      <c r="F154" s="86"/>
      <c r="G154" s="86"/>
      <c r="H154" s="86"/>
      <c r="I154" s="86"/>
    </row>
    <row r="156" spans="1:9" ht="39" customHeight="1">
      <c r="A156" s="33"/>
      <c r="B156" s="33"/>
      <c r="C156" s="33"/>
      <c r="D156" s="33"/>
      <c r="E156" s="33"/>
      <c r="F156" s="33"/>
      <c r="G156" s="33"/>
      <c r="H156" s="33"/>
      <c r="I156" s="33"/>
    </row>
    <row r="157" spans="1:9">
      <c r="A157" s="29"/>
      <c r="B157" s="87"/>
      <c r="C157" s="87"/>
      <c r="D157" s="87"/>
      <c r="E157" s="87"/>
      <c r="F157" s="87"/>
      <c r="G157" s="87"/>
      <c r="H157" s="87"/>
      <c r="I157" s="87"/>
    </row>
    <row r="158" spans="1:31">
      <c r="A158" s="13"/>
      <c r="B158" s="88"/>
      <c r="C158" s="13"/>
      <c r="D158" s="34"/>
      <c r="E158" s="34"/>
      <c r="F158" s="33"/>
      <c r="G158" s="33"/>
      <c r="H158" s="34"/>
      <c r="I158" s="34"/>
      <c r="J158" s="33"/>
      <c r="K158" s="29"/>
      <c r="L158" s="33"/>
      <c r="M158" s="33"/>
      <c r="N158" s="29"/>
      <c r="O158" s="33"/>
      <c r="P158" s="33"/>
      <c r="Q158" s="33"/>
      <c r="R158" s="33"/>
      <c r="S158" s="33"/>
      <c r="T158" s="33"/>
      <c r="V158" s="33"/>
      <c r="AD158" s="84" t="s">
        <v>11</v>
      </c>
      <c r="AE158" s="84"/>
    </row>
    <row r="159" spans="1:31" ht="77.25" customHeight="1">
      <c r="A159" s="13"/>
      <c r="B159" s="33"/>
      <c r="C159" s="13"/>
      <c r="D159" s="33"/>
      <c r="E159" s="34"/>
      <c r="F159" s="34"/>
      <c r="G159" s="34"/>
      <c r="H159" s="33"/>
      <c r="I159" s="33"/>
      <c r="J159" s="33"/>
      <c r="K159" s="34"/>
      <c r="L159" s="34"/>
      <c r="M159" s="34"/>
      <c r="N159" s="35"/>
      <c r="O159" s="34"/>
      <c r="P159" s="35"/>
      <c r="Q159" s="34"/>
      <c r="R159" s="34"/>
      <c r="S159" s="34"/>
      <c r="T159" s="34"/>
      <c r="U159" s="36"/>
      <c r="V159" s="34"/>
      <c r="W159" s="36"/>
      <c r="X159" s="36"/>
      <c r="Y159" s="36"/>
      <c r="Z159" s="36"/>
      <c r="AD159" s="8" t="s">
        <v>17</v>
      </c>
      <c r="AE159" s="8" t="s">
        <v>16</v>
      </c>
    </row>
    <row r="160" spans="1:31" ht="14.5">
      <c r="A160" s="67"/>
      <c r="B160" s="69"/>
      <c r="C160" s="68"/>
      <c r="D160" s="38"/>
      <c r="E160" s="38"/>
      <c r="F160" s="45"/>
      <c r="G160" s="45"/>
      <c r="H160" s="38"/>
      <c r="I160" s="38"/>
      <c r="J160" s="38"/>
      <c r="K160" s="38"/>
      <c r="L160" s="39"/>
      <c r="M160" s="39"/>
      <c r="N160" s="38"/>
      <c r="O160" s="38"/>
      <c r="P160" s="38"/>
      <c r="Q160" s="38"/>
      <c r="R160" s="38"/>
      <c r="S160" s="38"/>
      <c r="T160" s="38"/>
      <c r="U160" s="40"/>
      <c r="V160" s="38"/>
      <c r="W160" s="41"/>
      <c r="X160" s="41"/>
      <c r="Y160" s="37"/>
      <c r="Z160" s="37"/>
      <c r="AD160" s="44" t="b">
        <f>IF(AND(B160&gt;0,B160&lt;=$E$6),B160*$G$6,IF(AND(B160&gt;$E$6,B160&lt;=$E$7),((B160-$E$6)*$G$7)+($E$6*$G$6),IF(AND(B160&gt;$E$7,B160&lt;=$E$8),((B160-$E$7)*$G$8)+(($E$7-$E$6)*$G$7)+($E$6*$G$6),IF(AND(B160&gt;$E$8,B160&lt;=$E$9),((B160-$E$8)*$G$9)+(($E$8-$E$7)*$G$8)+(($E$7-$E$6)*$G$7)+($E$6*$G$6),IF(AND(B160&gt;$E$9,B160&lt;=$E$10),((B160-$E$9)*$G$10)+(($E$9-$E$8)*$G$9)+(($E$8-$E$7)*$G$8)+(($E$7-$E$6)*$G$7)+($E$6*$G$6),IF(AND(B160&gt;$E$10),((B160-$E$10)*$G$11)+(($E$10-$E$9)*$G$10)+(($E$9-$E$8)*$G$9)+(($E$8-$E$7)*$G$8)+(($E$7-$E$6)*$G$7)+($E$6*$G$6)))))))</f>
        <v>0</v>
      </c>
      <c r="AE160" s="44" t="b">
        <f>IF(AND(E160&gt;0,E160&lt;=$E$6),E160*$G$6,IF(AND(E160&gt;$E$6,E160&lt;=$E$7),((E160-$E$6)*$G$7)+($E$6*$G$6),IF(AND(E160&gt;$E$7,E160&lt;=$E$8),((E160-$E$7)*$G$8)+(($E$7-$E$6)*$G$7)+($E$6*$G$6),IF(AND(E160&gt;$E$8,E160&lt;=$E$9),((E160-$E$8)*$G$9)+(($E$8-$E$7)*$G$8)+(($E$7-$E$6)*$G$7)+($E$6*$G$6),IF(AND(E160&gt;$E$9,E160&lt;=$E$10),((E160-$E$9)*$G$10)+(($E$9-$E$8)*$G$9)+(($E$8-$E$7)*$G$8)+(($E$7-$E$6)*$G$7)+($E$6*$G$6),IF(AND(E160&gt;$E$10),((E160-$E$10)*$G$11)+(($E$10-$E$9)*$G$10)+(($E$9-$E$8)*$G$9)+(($E$8-$E$7)*$G$8)+(($E$7-$E$6)*$G$7)+($E$6*$G$6)))))))</f>
        <v>0</v>
      </c>
    </row>
    <row r="162" spans="6:6">
      <c r="F162" s="45"/>
    </row>
    <row r="164" spans="6:6">
      <c r="F164" s="39"/>
    </row>
    <row r="177" s="13" customFormat="1"/>
    <row r="178" s="13" customFormat="1"/>
    <row r="179" s="13" customFormat="1"/>
  </sheetData>
  <mergeCells count="65">
    <mergeCell ref="A13:I13"/>
    <mergeCell ref="A2:I2"/>
    <mergeCell ref="D3:I3"/>
    <mergeCell ref="M3:Q3"/>
    <mergeCell ref="A4:B11"/>
    <mergeCell ref="Q4:Q5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D113:AE113"/>
    <mergeCell ref="A101:I101"/>
    <mergeCell ref="A103:I103"/>
    <mergeCell ref="A104:I104"/>
    <mergeCell ref="A105:I105"/>
    <mergeCell ref="A106:I106"/>
    <mergeCell ref="A107:I107"/>
    <mergeCell ref="A108:I108"/>
    <mergeCell ref="L113:M113"/>
    <mergeCell ref="A63:I63"/>
    <mergeCell ref="A65:J66"/>
    <mergeCell ref="F67:G67"/>
    <mergeCell ref="H67:H68"/>
    <mergeCell ref="I67:I68"/>
    <mergeCell ref="J67:J68"/>
    <mergeCell ref="A67:A68"/>
    <mergeCell ref="B67:B68"/>
    <mergeCell ref="C67:C68"/>
    <mergeCell ref="D67:D68"/>
    <mergeCell ref="E67:E68"/>
    <mergeCell ref="E158:E159"/>
    <mergeCell ref="A148:I148"/>
    <mergeCell ref="A149:I149"/>
    <mergeCell ref="A150:I150"/>
    <mergeCell ref="A144:I144"/>
    <mergeCell ref="A146:I146"/>
    <mergeCell ref="A147:I147"/>
    <mergeCell ref="J158:J159"/>
    <mergeCell ref="L158:M158"/>
    <mergeCell ref="AD158:AE158"/>
    <mergeCell ref="F158:G158"/>
    <mergeCell ref="A151:I151"/>
    <mergeCell ref="A152:I152"/>
    <mergeCell ref="A153:I153"/>
    <mergeCell ref="A154:I154"/>
    <mergeCell ref="A156:I156"/>
    <mergeCell ref="A157:I157"/>
    <mergeCell ref="H158:H159"/>
    <mergeCell ref="I158:I159"/>
    <mergeCell ref="A158:A159"/>
    <mergeCell ref="B158:B159"/>
    <mergeCell ref="C158:C159"/>
    <mergeCell ref="D158:D159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B6BC560A38A4AB2D951C1DFEB9C06" ma:contentTypeVersion="0" ma:contentTypeDescription="Create a new document." ma:contentTypeScope="" ma:versionID="99211ca28cb2794afdafbc38915e15c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2025-01-06T19:01:10Z</dcterms:modified>
  <dc:subject/>
  <cp:lastPrinted>2017-08-05T17:48:28Z</cp:lastPrinted>
  <dc:title>Ready Reckoner USS Mar 2025 CSG Bayes Business School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