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6" lowestEdited="7" rupBuild="14420"/>
  <workbookPr codeName="ThisWorkbook" defaultThemeVersion="124226" hidePivotFieldList="1"/>
  <bookViews>
    <workbookView xWindow="0" yWindow="0" windowWidth="28800" windowHeight="12735" firstSheet="2" activeTab="3"/>
  </bookViews>
  <sheets>
    <sheet name="_GL07_55" sheetId="4" r:id="rId1" state="hidden"/>
    <sheet name="Sheet1" sheetId="1" r:id="rId2" state="hidden"/>
    <sheet name="Guidance" sheetId="17" r:id="rId3"/>
    <sheet name="Journal Template" sheetId="16" r:id="rId4"/>
    <sheet name="Sheet2" sheetId="2" r:id="rId5"/>
  </sheets>
  <externalReferences>
    <externalReference r:id="rId6"/>
  </externalReferences>
  <definedNames>
    <definedName name="_xlnm.Print_Area" comment="" localSheetId="4">Sheet2!$A$1:$Q$72</definedName>
    <definedName name="solver_eng" comment="" localSheetId="4" hidden="1">1</definedName>
    <definedName name="solver_neg" comment="" localSheetId="4" hidden="1">1</definedName>
    <definedName name="solver_num" comment="" localSheetId="4" hidden="1">0</definedName>
    <definedName name="solver_opt" comment="" localSheetId="4" hidden="1">'Sheet2'!#REF!</definedName>
    <definedName name="solver_typ" comment="" localSheetId="4" hidden="1">1</definedName>
    <definedName name="solver_val" comment="" localSheetId="4" hidden="1">0</definedName>
    <definedName name="solver_ver" comment="" localSheetId="4" hidden="1">3</definedName>
  </definedNames>
  <calcPr fullPrecision="1"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<sst xmlns="http://schemas.openxmlformats.org/spreadsheetml/2006/main" uniqueCount="130" count="557">
  <si>
    <t>Field Name</t>
  </si>
  <si>
    <t>Width</t>
  </si>
  <si>
    <t>Mandatory</t>
  </si>
  <si>
    <t>Right Justify</t>
  </si>
  <si>
    <t>Format</t>
  </si>
  <si>
    <t>Multiplier</t>
  </si>
  <si>
    <t>batch_id</t>
  </si>
  <si>
    <t/>
  </si>
  <si>
    <t>interface</t>
  </si>
  <si>
    <t>voucher_type</t>
  </si>
  <si>
    <t>trans_type</t>
  </si>
  <si>
    <t>client</t>
  </si>
  <si>
    <t>account</t>
  </si>
  <si>
    <t>dim_1</t>
  </si>
  <si>
    <t>dim_2</t>
  </si>
  <si>
    <t>dim_3</t>
  </si>
  <si>
    <t>dim_4</t>
  </si>
  <si>
    <t>dim_5</t>
  </si>
  <si>
    <t>dim_6</t>
  </si>
  <si>
    <t>dim_7</t>
  </si>
  <si>
    <t>tax_code</t>
  </si>
  <si>
    <t>tax_system</t>
  </si>
  <si>
    <t>currency</t>
  </si>
  <si>
    <t>dc_flag</t>
  </si>
  <si>
    <t>cur_amount</t>
  </si>
  <si>
    <t>Y</t>
  </si>
  <si>
    <t>0</t>
  </si>
  <si>
    <t>100</t>
  </si>
  <si>
    <t>amount</t>
  </si>
  <si>
    <t>number_1</t>
  </si>
  <si>
    <t>value_1</t>
  </si>
  <si>
    <t>value_2</t>
  </si>
  <si>
    <t>value_3</t>
  </si>
  <si>
    <t>description</t>
  </si>
  <si>
    <t>trans_date</t>
  </si>
  <si>
    <t>yyyymmdd</t>
  </si>
  <si>
    <t>voucher_date</t>
  </si>
  <si>
    <t>voucher_no</t>
  </si>
  <si>
    <t>period</t>
  </si>
  <si>
    <t>tax_id</t>
  </si>
  <si>
    <t>ext_inv_ref</t>
  </si>
  <si>
    <t>ext_ref</t>
  </si>
  <si>
    <t>due_date</t>
  </si>
  <si>
    <t>disc_date</t>
  </si>
  <si>
    <t>discount</t>
  </si>
  <si>
    <t>commitment</t>
  </si>
  <si>
    <t>order_id</t>
  </si>
  <si>
    <t>kid</t>
  </si>
  <si>
    <t>pay_transfer</t>
  </si>
  <si>
    <t xml:space="preserve"> </t>
  </si>
  <si>
    <t>status</t>
  </si>
  <si>
    <t>apar_type</t>
  </si>
  <si>
    <t>apar_id</t>
  </si>
  <si>
    <t>pay_flag</t>
  </si>
  <si>
    <t>voucher_ref</t>
  </si>
  <si>
    <t>sequence_ref</t>
  </si>
  <si>
    <t>intrule_id</t>
  </si>
  <si>
    <t>factor_short</t>
  </si>
  <si>
    <t>responsible</t>
  </si>
  <si>
    <t>apar_name</t>
  </si>
  <si>
    <t>address</t>
  </si>
  <si>
    <t>province</t>
  </si>
  <si>
    <t>place</t>
  </si>
  <si>
    <t>bank_account</t>
  </si>
  <si>
    <t>pay_method</t>
  </si>
  <si>
    <t>vat_reg_no</t>
  </si>
  <si>
    <t>zip_code</t>
  </si>
  <si>
    <t>curr_licence</t>
  </si>
  <si>
    <t>account2</t>
  </si>
  <si>
    <t>base_amount</t>
  </si>
  <si>
    <t>base_curr</t>
  </si>
  <si>
    <t>pay_temp_id</t>
  </si>
  <si>
    <t>allocation_key</t>
  </si>
  <si>
    <t>period_no</t>
  </si>
  <si>
    <t>clearing_code</t>
  </si>
  <si>
    <t>swift</t>
  </si>
  <si>
    <t>arrive_id</t>
  </si>
  <si>
    <t>bank_acc_type</t>
  </si>
  <si>
    <t>type</t>
  </si>
  <si>
    <t>GL07_55</t>
  </si>
  <si>
    <t>Agresso Format 55</t>
  </si>
  <si>
    <t>filename</t>
  </si>
  <si>
    <t>default</t>
  </si>
  <si>
    <t>BI</t>
  </si>
  <si>
    <t>SL</t>
  </si>
  <si>
    <t>GBP</t>
  </si>
  <si>
    <t>A</t>
  </si>
  <si>
    <t>N</t>
  </si>
  <si>
    <t>columns</t>
  </si>
  <si>
    <t>K:\GL0755.txt</t>
  </si>
  <si>
    <t>Reviewed:</t>
  </si>
  <si>
    <t>Prepared:</t>
  </si>
  <si>
    <t>GL</t>
  </si>
  <si>
    <t>Period</t>
  </si>
  <si>
    <t>Amount</t>
  </si>
  <si>
    <t>GJ</t>
  </si>
  <si>
    <t>Description</t>
  </si>
  <si>
    <t>END</t>
  </si>
  <si>
    <t>Cost centre</t>
  </si>
  <si>
    <t>Keyed in By</t>
  </si>
  <si>
    <t>Account code</t>
  </si>
  <si>
    <t>Sub Project code</t>
  </si>
  <si>
    <t>Total</t>
  </si>
  <si>
    <t>Budget holder</t>
  </si>
  <si>
    <t>Expiry date of sub project code</t>
  </si>
  <si>
    <t xml:space="preserve">Status </t>
  </si>
  <si>
    <t>Why do a journal?</t>
  </si>
  <si>
    <r>
      <t>-</t>
    </r>
    <r>
      <rPr>
        <sz val="7"/>
        <rFont val="Times New Roman"/>
        <family val="1"/>
        <charset val="0"/>
      </rPr>
      <t xml:space="preserve">          </t>
    </r>
    <r>
      <rPr>
        <sz val="11"/>
        <rFont val="Calibri"/>
        <family val="2"/>
        <charset val="0"/>
      </rPr>
      <t>To move funds between sub-project codes either as a one-off or more often;</t>
    </r>
  </si>
  <si>
    <r>
      <t>-</t>
    </r>
    <r>
      <rPr>
        <sz val="7"/>
        <rFont val="Times New Roman"/>
        <family val="1"/>
        <charset val="0"/>
      </rPr>
      <t xml:space="preserve">          </t>
    </r>
    <r>
      <rPr>
        <sz val="11"/>
        <rFont val="Calibri"/>
        <family val="2"/>
        <charset val="0"/>
      </rPr>
      <t>For regular recharges to different sub project codes;</t>
    </r>
  </si>
  <si>
    <r>
      <t>-</t>
    </r>
    <r>
      <rPr>
        <sz val="7"/>
        <rFont val="Times New Roman"/>
        <family val="1"/>
        <charset val="0"/>
      </rPr>
      <t xml:space="preserve">          </t>
    </r>
    <r>
      <rPr>
        <sz val="11"/>
        <rFont val="Calibri"/>
        <family val="2"/>
        <charset val="0"/>
      </rPr>
      <t>To make a correction or an adjustment for accounting purposes.</t>
    </r>
  </si>
  <si>
    <t>How do I get a journal posted?</t>
  </si>
  <si>
    <r>
      <t>-</t>
    </r>
    <r>
      <rPr>
        <sz val="7"/>
        <rFont val="Times New Roman"/>
        <family val="1"/>
        <charset val="0"/>
      </rPr>
      <t xml:space="preserve">          </t>
    </r>
    <r>
      <rPr>
        <sz val="11"/>
        <rFont val="Calibri"/>
        <family val="2"/>
        <charset val="0"/>
      </rPr>
      <t>Seek agreement from budget holders of the relevant sub-project codes prior to completion of the journal form;</t>
    </r>
  </si>
  <si>
    <r>
      <t>-</t>
    </r>
    <r>
      <rPr>
        <sz val="7"/>
        <rFont val="Times New Roman"/>
        <family val="1"/>
        <charset val="0"/>
      </rPr>
      <t xml:space="preserve">          </t>
    </r>
    <r>
      <rPr>
        <sz val="11"/>
        <rFont val="Calibri"/>
        <family val="2"/>
        <charset val="0"/>
      </rPr>
      <t>Go to the Portal for the latest version of the journal template and use the guidance on the Finance page;</t>
    </r>
  </si>
  <si>
    <t>Please always use the latest version of the template saved on the Portal rather than a copy you may have saved in your personal folder since the template is updated on a monthly basis for closed codes in Agresso.</t>
  </si>
  <si>
    <r>
      <t>Cost centre</t>
    </r>
    <r>
      <rPr>
        <sz val="11"/>
        <rFont val="Calibri"/>
        <family val="2"/>
        <charset val="0"/>
      </rPr>
      <t>: It is fine to leave this blank for one-off journals. For recharges, please enter the cost centre or department to be credited</t>
    </r>
    <r>
      <rPr>
        <sz val="11"/>
        <color rgb="FF1F497D"/>
        <rFont val="Calibri"/>
        <family val="2"/>
        <charset val="0"/>
      </rPr>
      <t xml:space="preserve"> </t>
    </r>
    <r>
      <rPr>
        <sz val="11"/>
        <rFont val="Calibri"/>
        <family val="2"/>
        <charset val="0"/>
      </rPr>
      <t>(representing where the money will be transferred into). For ‘Keyed in by’, enter the name of the person completing the form.</t>
    </r>
  </si>
  <si>
    <r>
      <t>Account code</t>
    </r>
    <r>
      <rPr>
        <sz val="11"/>
        <rFont val="Calibri"/>
        <family val="2"/>
        <charset val="0"/>
      </rPr>
      <t>: Enter the category of expenditure or income. The template will highlight if the code is incorrect. Please seek guidance from your Finance Manager if you are unsure what this code should be.</t>
    </r>
  </si>
  <si>
    <r>
      <t>Sub</t>
    </r>
    <r>
      <rPr>
        <b/>
        <sz val="11"/>
        <color rgb="FF1F497D"/>
        <rFont val="Calibri"/>
        <family val="2"/>
        <charset val="0"/>
      </rPr>
      <t>-</t>
    </r>
    <r>
      <rPr>
        <b/>
        <sz val="11"/>
        <rFont val="Calibri"/>
        <family val="2"/>
        <charset val="0"/>
        <scheme val="minor"/>
      </rPr>
      <t>project code</t>
    </r>
    <r>
      <rPr>
        <sz val="11"/>
        <rFont val="Calibri"/>
        <family val="2"/>
        <charset val="0"/>
      </rPr>
      <t>: Enter the codes to be debited i.e. where the costs are to be charged out to. The money will be transferred out of these codes into the sub</t>
    </r>
    <r>
      <rPr>
        <sz val="11"/>
        <color rgb="FF1F497D"/>
        <rFont val="Calibri"/>
        <family val="2"/>
        <charset val="0"/>
      </rPr>
      <t>-</t>
    </r>
    <r>
      <rPr>
        <sz val="11"/>
        <rFont val="Calibri"/>
        <family val="2"/>
        <charset val="0"/>
      </rPr>
      <t xml:space="preserve">project code to be credited. Please use a separate row for each sub project code and enter the relevant amount to be debited. The amount to be debited should be entered as a </t>
    </r>
    <r>
      <rPr>
        <u val="single"/>
        <sz val="11"/>
        <rFont val="Calibri"/>
        <family val="2"/>
        <charset val="0"/>
      </rPr>
      <t>positive</t>
    </r>
    <r>
      <rPr>
        <sz val="11"/>
        <rFont val="Calibri"/>
        <family val="2"/>
        <charset val="0"/>
      </rPr>
      <t xml:space="preserve"> figure even though it represents “money coming out”. </t>
    </r>
  </si>
  <si>
    <r>
      <t xml:space="preserve">The template will flag if the sub project code is closed, parked or incorrect. It will also show the expiry date of the code.  </t>
    </r>
    <r>
      <rPr>
        <u val="single"/>
        <sz val="11"/>
        <rFont val="Calibri"/>
        <family val="2"/>
        <charset val="0"/>
      </rPr>
      <t>Please check that each code entered is ‘active’ and has not expired</t>
    </r>
    <r>
      <rPr>
        <sz val="11"/>
        <rFont val="Calibri"/>
        <family val="2"/>
        <charset val="0"/>
      </rPr>
      <t xml:space="preserve"> as otherwise the journal will fail and the journal will not be posted.</t>
    </r>
  </si>
  <si>
    <t>If a code is closed, parked or has expired, please ask your relevant contact to extend the date of the sub project code/ change it from closed to active or to provide an alternative sub project code.</t>
  </si>
  <si>
    <r>
      <t>Description</t>
    </r>
    <r>
      <rPr>
        <sz val="11"/>
        <rFont val="Calibri"/>
        <family val="2"/>
        <charset val="0"/>
      </rPr>
      <t>: Enter a short description that will be useful to budget-holders and users of Agresso which aids traceability.</t>
    </r>
  </si>
  <si>
    <r>
      <t>Credit entry</t>
    </r>
    <r>
      <rPr>
        <b/>
        <sz val="11"/>
        <color rgb="FF1F497D"/>
        <rFont val="Calibri"/>
        <family val="2"/>
        <charset val="0"/>
      </rPr>
      <t xml:space="preserve"> </t>
    </r>
    <r>
      <rPr>
        <b/>
        <sz val="11"/>
        <rFont val="Calibri"/>
        <family val="2"/>
        <charset val="0"/>
        <scheme val="minor"/>
      </rPr>
      <t>row</t>
    </r>
    <r>
      <rPr>
        <sz val="11"/>
        <rFont val="Calibri"/>
        <family val="2"/>
        <charset val="0"/>
      </rPr>
      <t xml:space="preserve">: once all the debit entries have been entered, please enter the credit entry/ entries which equal the total of the debit entries. The amount to be credited should be entered as </t>
    </r>
    <r>
      <rPr>
        <u val="single"/>
        <sz val="11"/>
        <rFont val="Calibri"/>
        <family val="2"/>
        <charset val="0"/>
      </rPr>
      <t>negative</t>
    </r>
    <r>
      <rPr>
        <sz val="11"/>
        <rFont val="Calibri"/>
        <family val="2"/>
        <charset val="0"/>
      </rPr>
      <t xml:space="preserve"> figure even though this represents “money coming in” and this will equal the total amount that will be transferred into the relevant sub project code. Again please give a short description.</t>
    </r>
  </si>
  <si>
    <t>Once you have sent it to Finance, it is checked and the section which assists its upload to Agresso is completed and sent it to Susan McPheat or one of the other Finance Managers for secondary approval. It can then be posted to Agresso.</t>
  </si>
  <si>
    <r>
      <t>Total:</t>
    </r>
    <r>
      <rPr>
        <sz val="11"/>
        <rFont val="Calibri"/>
        <family val="2"/>
        <charset val="0"/>
      </rPr>
      <t xml:space="preserve"> Please check the total at the bottom of the Amount column equals zero so the total debits will equal the total credits. </t>
    </r>
  </si>
  <si>
    <t>Guidance:</t>
  </si>
  <si>
    <r>
      <t>Submission and approval:</t>
    </r>
    <r>
      <rPr>
        <sz val="11"/>
        <rFont val="Calibri"/>
        <family val="2"/>
        <charset val="0"/>
      </rPr>
      <t xml:space="preserve"> Once the template is completed, please attach to an email and send it to Shareen Nasim in Finance and to your Finance Manager to ensure they are aware of the transfer. Please also attach the audit trail for the recharges/ journal to the email. The submission is sent to Finance on the understanding that you have the approval of the budget-holders of the codes to be debited (i.e. where the money will come out from), but it is not required to send us evidence of this approval if these are regular recharges – the log you keep for your own records should suffice. For one-off journals, the budget holder should be cc'd into the email which attaches the journal form and that is sufficient for approval purposes. We no longer require hard copies with budget-holders’ signatures.</t>
    </r>
  </si>
  <si>
    <t xml:space="preserve">Please do not hesitate to contact your Finance Manager or Shareen Nasim in Finance if you have any questions. </t>
  </si>
  <si>
    <t xml:space="preserve">(snasim@sgul.ac.uk) </t>
  </si>
  <si>
    <r>
      <t>Journal template guidance</t>
    </r>
    <r>
      <rPr>
        <sz val="12"/>
        <rFont val="Calibri"/>
        <family val="2"/>
        <charset val="0"/>
      </rPr>
      <t xml:space="preserve">: </t>
    </r>
  </si>
  <si>
    <t xml:space="preserve">               -        Send the journal by email to your Finance Manager or Shareen Nasim in Finance. No hard copy is required since proof of authorisation is provided by copying in the budget-holder (see guidance below for more information).  Email link below. </t>
  </si>
  <si>
    <t>AG</t>
  </si>
</sst>
</file>

<file path=xl/styles.xml><?xml version="1.0" encoding="utf-8"?>
<styleSheet xmlns:mc="http://schemas.openxmlformats.org/markup-compatibility/2006" xmlns:x14ac="http://schemas.microsoft.com/office/spreadsheetml/2009/9/ac" xmlns="http://schemas.openxmlformats.org/spreadsheetml/2006/main" mc:Ignorable="x14ac">
  <numFmts count="9">
    <numFmt numFmtId="5" formatCode="&quot;£&quot;#,##0;\-&quot;£&quot;#,##0"/>
    <numFmt numFmtId="41" formatCode="_-* #,##0_-;\-* #,##0_-;_-* &quot;-&quot;_-;_-@_-"/>
    <numFmt numFmtId="44" formatCode="_-&quot;£&quot;* #,##0.00_-;\-&quot;£&quot;* #,##0.00_-;_-&quot;£&quot;* &quot;-&quot;??_-;_-@_-"/>
    <numFmt numFmtId="43" formatCode="_(* #,##0.00_);_(* \(#,##0.00\);_(* &quot;-&quot;??_);_(@_)"/>
    <numFmt numFmtId="164" formatCode="#,##0.00_ ;[Red]\-#,##0.00\ "/>
    <numFmt numFmtId="165" formatCode="General_)"/>
    <numFmt numFmtId="166" formatCode="_(&quot;kr&quot;\ * #,##0.00_);_(&quot;kr&quot;\ * \(#,##0.00\);_(&quot;kr&quot;\ * &quot;-&quot;??_);_(@_)"/>
    <numFmt numFmtId="167" formatCode="#,##0;\(#,##0\)"/>
    <numFmt numFmtId="168" formatCode="yyyy/yy"/>
  </numFmts>
  <fonts count="82">
    <font>
      <sz val="10"/>
      <name val="Arial"/>
      <charset val="0"/>
    </font>
    <font>
      <sz val="11"/>
      <color theme="1"/>
      <name val="Calibri"/>
      <family val="2"/>
      <charset val="0"/>
      <scheme val="minor"/>
    </font>
    <font>
      <sz val="10"/>
      <name val="Arial"/>
      <family val="2"/>
      <charset val="0"/>
    </font>
    <font>
      <b/>
      <sz val="10"/>
      <name val="Arial"/>
      <family val="2"/>
      <charset val="0"/>
    </font>
    <font>
      <sz val="10"/>
      <name val="Arial"/>
      <charset val="0"/>
    </font>
    <font>
      <sz val="10"/>
      <color indexed="10"/>
      <name val="Arial"/>
      <family val="2"/>
      <charset val="0"/>
    </font>
    <font>
      <u val="single"/>
      <sz val="10"/>
      <color indexed="12"/>
      <name val="Arial"/>
      <family val="2"/>
      <charset val="0"/>
    </font>
    <font>
      <sz val="11"/>
      <color indexed="8"/>
      <name val="Calibri"/>
      <family val="2"/>
      <charset val="0"/>
    </font>
    <font>
      <sz val="11"/>
      <color indexed="9"/>
      <name val="Calibri"/>
      <family val="2"/>
      <charset val="0"/>
    </font>
    <font>
      <sz val="11"/>
      <color indexed="20"/>
      <name val="Calibri"/>
      <family val="2"/>
      <charset val="0"/>
    </font>
    <font>
      <b/>
      <sz val="11"/>
      <color indexed="52"/>
      <name val="Calibri"/>
      <family val="2"/>
      <charset val="0"/>
    </font>
    <font>
      <b/>
      <sz val="11"/>
      <color indexed="9"/>
      <name val="Calibri"/>
      <family val="2"/>
      <charset val="0"/>
    </font>
    <font>
      <i/>
      <sz val="11"/>
      <color indexed="23"/>
      <name val="Calibri"/>
      <family val="2"/>
      <charset val="0"/>
    </font>
    <font>
      <sz val="11"/>
      <color indexed="17"/>
      <name val="Calibri"/>
      <family val="2"/>
      <charset val="0"/>
    </font>
    <font>
      <b/>
      <sz val="15"/>
      <color indexed="56"/>
      <name val="Calibri"/>
      <family val="2"/>
      <charset val="0"/>
    </font>
    <font>
      <b/>
      <sz val="13"/>
      <color indexed="56"/>
      <name val="Calibri"/>
      <family val="2"/>
      <charset val="0"/>
    </font>
    <font>
      <b/>
      <sz val="11"/>
      <color indexed="56"/>
      <name val="Calibri"/>
      <family val="2"/>
      <charset val="0"/>
    </font>
    <font>
      <sz val="11"/>
      <color indexed="62"/>
      <name val="Calibri"/>
      <family val="2"/>
      <charset val="0"/>
    </font>
    <font>
      <sz val="11"/>
      <color indexed="52"/>
      <name val="Calibri"/>
      <family val="2"/>
      <charset val="0"/>
    </font>
    <font>
      <sz val="11"/>
      <color indexed="60"/>
      <name val="Calibri"/>
      <family val="2"/>
      <charset val="0"/>
    </font>
    <font>
      <b/>
      <sz val="11"/>
      <color indexed="63"/>
      <name val="Calibri"/>
      <family val="2"/>
      <charset val="0"/>
    </font>
    <font>
      <b/>
      <sz val="18"/>
      <color indexed="56"/>
      <name val="Cambria"/>
      <family val="2"/>
      <charset val="0"/>
    </font>
    <font>
      <b/>
      <sz val="11"/>
      <color indexed="8"/>
      <name val="Calibri"/>
      <family val="2"/>
      <charset val="0"/>
    </font>
    <font>
      <sz val="11"/>
      <color indexed="10"/>
      <name val="Calibri"/>
      <family val="2"/>
      <charset val="0"/>
    </font>
    <font>
      <b/>
      <u val="single"/>
      <sz val="11"/>
      <name val="Arial"/>
      <family val="2"/>
      <charset val="0"/>
    </font>
    <font>
      <b/>
      <sz val="18"/>
      <color theme="3"/>
      <name val="Cambria"/>
      <family val="2"/>
      <charset val="0"/>
      <scheme val="major"/>
    </font>
    <font>
      <b/>
      <sz val="15"/>
      <color theme="3"/>
      <name val="Calibri"/>
      <family val="2"/>
      <charset val="0"/>
      <scheme val="minor"/>
    </font>
    <font>
      <b/>
      <sz val="13"/>
      <color theme="3"/>
      <name val="Calibri"/>
      <family val="2"/>
      <charset val="0"/>
      <scheme val="minor"/>
    </font>
    <font>
      <b/>
      <sz val="11"/>
      <color theme="3"/>
      <name val="Calibri"/>
      <family val="2"/>
      <charset val="0"/>
      <scheme val="minor"/>
    </font>
    <font>
      <sz val="11"/>
      <color rgb="FF006100"/>
      <name val="Calibri"/>
      <family val="2"/>
      <charset val="0"/>
      <scheme val="minor"/>
    </font>
    <font>
      <sz val="11"/>
      <color rgb="FF9C0006"/>
      <name val="Calibri"/>
      <family val="2"/>
      <charset val="0"/>
      <scheme val="minor"/>
    </font>
    <font>
      <sz val="11"/>
      <color rgb="FF9C6500"/>
      <name val="Calibri"/>
      <family val="2"/>
      <charset val="0"/>
      <scheme val="minor"/>
    </font>
    <font>
      <sz val="11"/>
      <color rgb="FF3F3F76"/>
      <name val="Calibri"/>
      <family val="2"/>
      <charset val="0"/>
      <scheme val="minor"/>
    </font>
    <font>
      <b/>
      <sz val="11"/>
      <color rgb="FF3F3F3F"/>
      <name val="Calibri"/>
      <family val="2"/>
      <charset val="0"/>
      <scheme val="minor"/>
    </font>
    <font>
      <b/>
      <sz val="11"/>
      <color rgb="FFFA7D00"/>
      <name val="Calibri"/>
      <family val="2"/>
      <charset val="0"/>
      <scheme val="minor"/>
    </font>
    <font>
      <sz val="11"/>
      <color rgb="FFFA7D00"/>
      <name val="Calibri"/>
      <family val="2"/>
      <charset val="0"/>
      <scheme val="minor"/>
    </font>
    <font>
      <b/>
      <sz val="11"/>
      <color theme="0"/>
      <name val="Calibri"/>
      <family val="2"/>
      <charset val="0"/>
      <scheme val="minor"/>
    </font>
    <font>
      <sz val="11"/>
      <color rgb="FFFF0000"/>
      <name val="Calibri"/>
      <family val="2"/>
      <charset val="0"/>
      <scheme val="minor"/>
    </font>
    <font>
      <i/>
      <sz val="11"/>
      <color rgb="FF7F7F7F"/>
      <name val="Calibri"/>
      <family val="2"/>
      <charset val="0"/>
      <scheme val="minor"/>
    </font>
    <font>
      <b/>
      <sz val="11"/>
      <color theme="1"/>
      <name val="Calibri"/>
      <family val="2"/>
      <charset val="0"/>
      <scheme val="minor"/>
    </font>
    <font>
      <sz val="11"/>
      <color theme="0"/>
      <name val="Calibri"/>
      <family val="2"/>
      <charset val="0"/>
      <scheme val="minor"/>
    </font>
    <font>
      <sz val="12"/>
      <name val="Calibri"/>
      <family val="2"/>
      <charset val="0"/>
    </font>
    <font>
      <sz val="11"/>
      <name val="Calibri"/>
      <family val="2"/>
      <charset val="0"/>
    </font>
    <font>
      <sz val="10"/>
      <name val="Verdana"/>
      <family val="2"/>
      <charset val="0"/>
    </font>
    <font>
      <sz val="11"/>
      <color indexed="14"/>
      <name val="Calibri"/>
      <family val="2"/>
      <charset val="0"/>
    </font>
    <font>
      <b/>
      <sz val="15"/>
      <color indexed="62"/>
      <name val="Calibri"/>
      <family val="2"/>
      <charset val="0"/>
    </font>
    <font>
      <b/>
      <sz val="13"/>
      <color indexed="62"/>
      <name val="Calibri"/>
      <family val="2"/>
      <charset val="0"/>
    </font>
    <font>
      <b/>
      <sz val="11"/>
      <color indexed="62"/>
      <name val="Calibri"/>
      <family val="2"/>
      <charset val="0"/>
    </font>
    <font>
      <b/>
      <sz val="18"/>
      <color indexed="62"/>
      <name val="Cambria"/>
      <family val="2"/>
      <charset val="0"/>
    </font>
    <font>
      <sz val="10"/>
      <color indexed="8"/>
      <name val="Arial"/>
      <family val="2"/>
      <charset val="0"/>
    </font>
    <font>
      <sz val="12"/>
      <name val="Helv"/>
      <charset val="0"/>
    </font>
    <font>
      <u val="single"/>
      <sz val="8.4"/>
      <color indexed="12"/>
      <name val="Helv"/>
      <charset val="0"/>
    </font>
    <font>
      <u val="single"/>
      <sz val="12"/>
      <color theme="10"/>
      <name val="Helv"/>
      <charset val="0"/>
    </font>
    <font>
      <u val="single"/>
      <sz val="11"/>
      <color theme="10"/>
      <name val="Calibri"/>
      <family val="2"/>
      <charset val="0"/>
      <scheme val="minor"/>
    </font>
    <font>
      <sz val="12"/>
      <color theme="1"/>
      <name val="Calibri"/>
      <family val="2"/>
      <charset val="0"/>
      <scheme val="minor"/>
    </font>
    <font>
      <sz val="10"/>
      <color theme="1"/>
      <name val="Calibri"/>
      <family val="2"/>
      <charset val="0"/>
    </font>
    <font>
      <sz val="18"/>
      <name val="Times New Roman"/>
      <family val="1"/>
      <charset val="0"/>
    </font>
    <font>
      <b/>
      <sz val="13"/>
      <name val="Times New Roman"/>
      <family val="1"/>
      <charset val="0"/>
    </font>
    <font>
      <b/>
      <i/>
      <sz val="12"/>
      <name val="Times New Roman"/>
      <family val="1"/>
      <charset val="0"/>
    </font>
    <font>
      <i/>
      <sz val="12"/>
      <name val="Times New Roman"/>
      <family val="1"/>
      <charset val="0"/>
    </font>
    <font>
      <sz val="11"/>
      <name val="Times New Roman"/>
      <family val="1"/>
      <charset val="0"/>
    </font>
    <font>
      <u val="single"/>
      <sz val="10"/>
      <color theme="10"/>
      <name val="Arial"/>
      <family val="2"/>
      <charset val="0"/>
    </font>
    <font>
      <sz val="12"/>
      <color theme="1"/>
      <name val="Calibri"/>
      <family val="2"/>
      <charset val="136"/>
      <scheme val="minor"/>
    </font>
    <font>
      <sz val="8"/>
      <name val="Arial"/>
      <family val="2"/>
      <charset val="0"/>
    </font>
    <font>
      <b/>
      <sz val="8"/>
      <name val="Arial"/>
      <family val="2"/>
      <charset val="0"/>
    </font>
    <font>
      <sz val="10"/>
      <name val="Helv"/>
      <charset val="0"/>
    </font>
    <font>
      <sz val="8"/>
      <color rgb="FF00B0F0"/>
      <name val="Arial"/>
      <family val="2"/>
      <charset val="0"/>
    </font>
    <font>
      <sz val="12"/>
      <name val="Arial MT"/>
      <charset val="0"/>
    </font>
    <font>
      <b/>
      <sz val="10"/>
      <name val="Helv"/>
      <charset val="0"/>
    </font>
    <font>
      <sz val="10"/>
      <color indexed="10"/>
      <name val="Helv"/>
      <charset val="0"/>
    </font>
    <font>
      <sz val="10"/>
      <color theme="1" tint="0.499984740745262"/>
      <name val="Calibri"/>
      <family val="2"/>
      <charset val="0"/>
      <scheme val="minor"/>
    </font>
    <font>
      <b/>
      <sz val="10"/>
      <color rgb="FFFF0000"/>
      <name val="Arial"/>
      <family val="2"/>
      <charset val="0"/>
    </font>
    <font>
      <sz val="10"/>
      <color rgb="FFFF0000"/>
      <name val="Arial"/>
      <family val="2"/>
      <charset val="0"/>
    </font>
    <font>
      <b/>
      <sz val="11"/>
      <name val="Calibri"/>
      <family val="2"/>
      <charset val="0"/>
      <scheme val="minor"/>
    </font>
    <font>
      <b/>
      <sz val="12"/>
      <color theme="1"/>
      <name val="Calibri"/>
      <family val="2"/>
      <charset val="0"/>
      <scheme val="minor"/>
    </font>
    <font>
      <sz val="7"/>
      <name val="Times New Roman"/>
      <family val="1"/>
      <charset val="0"/>
    </font>
    <font>
      <sz val="11"/>
      <color rgb="FF1F497D"/>
      <name val="Calibri"/>
      <family val="2"/>
      <charset val="0"/>
    </font>
    <font>
      <b/>
      <sz val="11"/>
      <color rgb="FF1F497D"/>
      <name val="Calibri"/>
      <family val="2"/>
      <charset val="0"/>
    </font>
    <font>
      <u val="single"/>
      <sz val="11"/>
      <name val="Calibri"/>
      <family val="2"/>
      <charset val="0"/>
    </font>
    <font>
      <b/>
      <sz val="11"/>
      <name val="Arial"/>
      <family val="2"/>
      <charset val="0"/>
    </font>
    <font>
      <u val="single"/>
      <sz val="8"/>
      <color indexed="12"/>
      <name val="Arial"/>
      <family val="2"/>
      <charset val="0"/>
    </font>
    <font>
      <b/>
      <u val="single"/>
      <sz val="12"/>
      <name val="Calibri"/>
      <family val="2"/>
      <charset val="0"/>
    </font>
  </fonts>
  <fills count="68">
    <fill>
      <patternFill patternType="none">
        <fgColor indexed="64"/>
        <bgColor indexed="65"/>
      </patternFill>
    </fill>
    <fill>
      <patternFill patternType="gray125">
        <fgColor indexed="64"/>
        <bgColor indexed="65"/>
      </patternFill>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22"/>
        <bgColor indexed="65"/>
      </patternFill>
    </fill>
    <fill>
      <patternFill patternType="solid">
        <fgColor indexed="55"/>
        <bgColor indexed="65"/>
      </patternFill>
    </fill>
    <fill>
      <patternFill patternType="solid">
        <fgColor indexed="43"/>
        <bgColor indexed="65"/>
      </patternFill>
    </fill>
    <fill>
      <patternFill patternType="solid">
        <fgColor indexed="26"/>
        <bgColor indexed="65"/>
      </patternFill>
    </fill>
    <fill>
      <patternFill patternType="solid">
        <fgColor indexed="9"/>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bgColor indexed="65"/>
      </patternFill>
    </fill>
    <fill>
      <patternFill patternType="solid">
        <fgColor indexed="19"/>
        <bgColor indexed="65"/>
      </patternFill>
    </fill>
    <fill>
      <patternFill patternType="solid">
        <fgColor theme="5"/>
        <bgColor indexed="65"/>
      </patternFill>
    </fill>
    <fill>
      <patternFill patternType="solid">
        <fgColor theme="6"/>
        <bgColor indexed="65"/>
      </patternFill>
    </fill>
    <fill>
      <patternFill patternType="solid">
        <fgColor indexed="54"/>
        <bgColor indexed="65"/>
      </patternFill>
    </fill>
    <fill>
      <patternFill patternType="solid">
        <fgColor theme="7"/>
        <bgColor indexed="65"/>
      </patternFill>
    </fill>
    <fill>
      <patternFill patternType="solid">
        <fgColor theme="8"/>
        <bgColor indexed="65"/>
      </patternFill>
    </fill>
    <fill>
      <patternFill patternType="solid">
        <fgColor theme="9"/>
        <bgColor indexed="65"/>
      </patternFill>
    </fill>
    <fill>
      <patternFill patternType="solid">
        <fgColor rgb="FFFFC7CE"/>
        <bgColor indexed="65"/>
      </patternFill>
    </fill>
    <fill>
      <patternFill patternType="solid">
        <fgColor rgb="FFF2F2F2"/>
        <bgColor indexed="65"/>
      </patternFill>
    </fill>
    <fill>
      <patternFill patternType="solid">
        <fgColor rgb="FFA5A5A5"/>
        <bgColor indexed="65"/>
      </patternFill>
    </fill>
    <fill>
      <patternFill patternType="solid">
        <fgColor rgb="FFC6EFCE"/>
        <bgColor indexed="65"/>
      </patternFill>
    </fill>
    <fill>
      <patternFill patternType="solid">
        <fgColor rgb="FFFFCC99"/>
        <bgColor indexed="65"/>
      </patternFill>
    </fill>
    <fill>
      <patternFill patternType="solid">
        <fgColor rgb="FFFFEB9C"/>
        <bgColor indexed="65"/>
      </patternFill>
    </fill>
    <fill>
      <patternFill patternType="solid">
        <fgColor rgb="FFFFFFCC"/>
        <bgColor indexed="65"/>
      </patternFill>
    </fill>
    <fill>
      <patternFill patternType="solid">
        <fgColor rgb="FFFFFFCC"/>
        <bgColor indexed="64"/>
      </patternFill>
    </fill>
    <fill>
      <patternFill patternType="solid">
        <fgColor indexed="11"/>
        <bgColor indexed="64"/>
      </patternFill>
    </fill>
    <fill>
      <patternFill patternType="solid">
        <fgColor indexed="43"/>
        <bgColor indexed="8"/>
      </patternFill>
    </fill>
    <fill>
      <patternFill patternType="solid">
        <fgColor theme="2" tint="-0.0999786370433668"/>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0499893185216834"/>
        <bgColor indexed="64"/>
      </patternFill>
    </fill>
    <fill>
      <patternFill patternType="solid">
        <fgColor theme="0" tint="-0.34998626667073579"/>
        <bgColor indexed="64"/>
      </patternFill>
    </fill>
    <fill>
      <patternFill patternType="solid">
        <fgColor theme="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indexed="49"/>
      </bottom>
      <diagonal/>
    </border>
    <border>
      <left/>
      <right/>
      <top/>
      <bottom style="thick">
        <color theme="4"/>
      </bottom>
      <diagonal/>
    </border>
    <border>
      <left/>
      <right/>
      <top/>
      <bottom style="thick">
        <color theme="4" tint="0.499984740745262"/>
      </bottom>
      <diagonal/>
    </border>
    <border>
      <left/>
      <right/>
      <top/>
      <bottom style="medium">
        <color indexed="49"/>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49"/>
      </top>
      <bottom style="double">
        <color indexed="49"/>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5945">
    <xf numFmtId="0" fontId="0" fillId="0" borderId="0"/>
    <xf numFmtId="0" fontId="7" fillId="2" borderId="0" applyAlignment="0" applyBorder="0" applyNumberFormat="0" applyProtection="0"/>
    <xf numFmtId="0" fontId="7" fillId="3" borderId="0" applyAlignment="0" applyBorder="0" applyNumberFormat="0" applyProtection="0"/>
    <xf numFmtId="0" fontId="7" fillId="4" borderId="0" applyAlignment="0" applyBorder="0" applyNumberFormat="0" applyProtection="0"/>
    <xf numFmtId="0" fontId="7" fillId="5" borderId="0" applyAlignment="0" applyBorder="0" applyNumberFormat="0" applyProtection="0"/>
    <xf numFmtId="0" fontId="7" fillId="6" borderId="0" applyAlignment="0" applyBorder="0" applyNumberFormat="0" applyProtection="0"/>
    <xf numFmtId="0" fontId="7" fillId="7" borderId="0" applyAlignment="0" applyBorder="0" applyNumberFormat="0" applyProtection="0"/>
    <xf numFmtId="0" fontId="7" fillId="8" borderId="0" applyAlignment="0" applyBorder="0" applyNumberFormat="0" applyProtection="0"/>
    <xf numFmtId="0" fontId="7" fillId="9" borderId="0" applyAlignment="0" applyBorder="0" applyNumberFormat="0" applyProtection="0"/>
    <xf numFmtId="0" fontId="7" fillId="10" borderId="0" applyAlignment="0" applyBorder="0" applyNumberFormat="0" applyProtection="0"/>
    <xf numFmtId="0" fontId="7" fillId="5" borderId="0" applyAlignment="0" applyBorder="0" applyNumberFormat="0" applyProtection="0"/>
    <xf numFmtId="0" fontId="7" fillId="8" borderId="0" applyAlignment="0" applyBorder="0" applyNumberFormat="0" applyProtection="0"/>
    <xf numFmtId="0" fontId="7" fillId="11" borderId="0" applyAlignment="0" applyBorder="0" applyNumberFormat="0" applyProtection="0"/>
    <xf numFmtId="0" fontId="8" fillId="12" borderId="0" applyAlignment="0" applyBorder="0" applyNumberFormat="0" applyProtection="0"/>
    <xf numFmtId="0" fontId="8" fillId="9" borderId="0" applyAlignment="0" applyBorder="0" applyNumberFormat="0" applyProtection="0"/>
    <xf numFmtId="0" fontId="8" fillId="10"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5" borderId="0" applyAlignment="0" applyBorder="0" applyNumberFormat="0" applyProtection="0"/>
    <xf numFmtId="0" fontId="8" fillId="16" borderId="0" applyAlignment="0" applyBorder="0" applyNumberFormat="0" applyProtection="0"/>
    <xf numFmtId="0" fontId="8" fillId="17" borderId="0" applyAlignment="0" applyBorder="0" applyNumberFormat="0" applyProtection="0"/>
    <xf numFmtId="0" fontId="8" fillId="18"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9" borderId="0" applyAlignment="0" applyBorder="0" applyNumberFormat="0" applyProtection="0"/>
    <xf numFmtId="0" fontId="9" fillId="3" borderId="0" applyAlignment="0" applyBorder="0" applyNumberFormat="0" applyProtection="0"/>
    <xf numFmtId="0" fontId="10" fillId="20" borderId="1" applyAlignment="0" applyNumberFormat="0" applyProtection="0"/>
    <xf numFmtId="0" fontId="11" fillId="21" borderId="2" applyAlignment="0" applyNumberFormat="0" applyProtection="0"/>
    <xf numFmtId="0" fontId="12" fillId="0" borderId="0" applyAlignment="0" applyBorder="0" applyNumberFormat="0" applyFill="0" applyProtection="0"/>
    <xf numFmtId="0" fontId="13" fillId="4" borderId="0" applyAlignment="0" applyBorder="0" applyNumberFormat="0" applyProtection="0"/>
    <xf numFmtId="0" fontId="14" fillId="0" borderId="3" applyAlignment="0" applyNumberFormat="0" applyFill="0" applyProtection="0"/>
    <xf numFmtId="0" fontId="15" fillId="0" borderId="4" applyAlignment="0" applyNumberFormat="0" applyFill="0" applyProtection="0"/>
    <xf numFmtId="0" fontId="16" fillId="0" borderId="5" applyAlignment="0" applyNumberFormat="0" applyFill="0" applyProtection="0"/>
    <xf numFmtId="0" fontId="16" fillId="0" borderId="0" applyAlignment="0" applyBorder="0" applyNumberFormat="0" applyFill="0" applyProtection="0"/>
    <xf numFmtId="0" fontId="6" fillId="0" borderId="0" applyBorder="0" applyNumberFormat="0" applyFill="0" applyProtection="0">
      <alignment vertical="top"/>
      <protection locked="0"/>
    </xf>
    <xf numFmtId="0" fontId="17" fillId="7" borderId="1" applyAlignment="0" applyNumberFormat="0" applyProtection="0"/>
    <xf numFmtId="0" fontId="18" fillId="0" borderId="6" applyAlignment="0" applyNumberFormat="0" applyFill="0" applyProtection="0"/>
    <xf numFmtId="0" fontId="19" fillId="22" borderId="0" applyAlignment="0" applyBorder="0" applyNumberFormat="0" applyProtection="0"/>
    <xf numFmtId="0" fontId="2" fillId="23" borderId="7" applyAlignment="0" applyFont="0" applyNumberFormat="0" applyProtection="0"/>
    <xf numFmtId="0" fontId="20" fillId="20" borderId="8" applyAlignment="0" applyNumberFormat="0" applyProtection="0"/>
    <xf numFmtId="0" fontId="21" fillId="0" borderId="0" applyAlignment="0" applyBorder="0" applyNumberFormat="0" applyFill="0" applyProtection="0"/>
    <xf numFmtId="0" fontId="22" fillId="0" borderId="9" applyAlignment="0" applyNumberFormat="0" applyFill="0" applyProtection="0"/>
    <xf numFmtId="0" fontId="23" fillId="0" borderId="0" applyAlignment="0" applyBorder="0" applyNumberFormat="0" applyFill="0" applyProtection="0"/>
    <xf numFmtId="0" fontId="1" fillId="0" borderId="0"/>
    <xf numFmtId="0" fontId="41" fillId="0" borderId="0"/>
    <xf numFmtId="0" fontId="42" fillId="0" borderId="0"/>
    <xf numFmtId="0" fontId="2" fillId="0" borderId="0"/>
    <xf numFmtId="0" fontId="2" fillId="0" borderId="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24" borderId="0" applyAlignment="0" applyBorder="0" applyNumberFormat="0" applyProtection="0"/>
    <xf numFmtId="0" fontId="1" fillId="25"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7" borderId="0" applyAlignment="0" applyBorder="0" applyNumberFormat="0" applyProtection="0"/>
    <xf numFmtId="0" fontId="1" fillId="26"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23" borderId="0" applyAlignment="0" applyBorder="0" applyNumberFormat="0" applyProtection="0"/>
    <xf numFmtId="0" fontId="1" fillId="27"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24" borderId="0" applyAlignment="0" applyBorder="0" applyNumberFormat="0" applyProtection="0"/>
    <xf numFmtId="0" fontId="1" fillId="28"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1" fillId="29"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1" fillId="30"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20" borderId="0" applyAlignment="0" applyBorder="0" applyNumberFormat="0" applyProtection="0"/>
    <xf numFmtId="0" fontId="1" fillId="31"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1" fillId="32"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22" borderId="0" applyAlignment="0" applyBorder="0" applyNumberFormat="0" applyProtection="0"/>
    <xf numFmtId="0" fontId="1" fillId="33"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20" borderId="0" applyAlignment="0" applyBorder="0" applyNumberFormat="0" applyProtection="0"/>
    <xf numFmtId="0" fontId="1" fillId="34"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1" fillId="35"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7" borderId="0" applyAlignment="0" applyBorder="0" applyNumberFormat="0" applyProtection="0"/>
    <xf numFmtId="0" fontId="1" fillId="36"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4" borderId="0" applyAlignment="0" applyBorder="0" applyNumberFormat="0" applyProtection="0"/>
    <xf numFmtId="0" fontId="40" fillId="37"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40" fillId="38"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22" borderId="0" applyAlignment="0" applyBorder="0" applyNumberFormat="0" applyProtection="0"/>
    <xf numFmtId="0" fontId="40" fillId="39"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20" borderId="0" applyAlignment="0" applyBorder="0" applyNumberFormat="0" applyProtection="0"/>
    <xf numFmtId="0" fontId="40" fillId="40"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40" fillId="41"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7" borderId="0" applyAlignment="0" applyBorder="0" applyNumberFormat="0" applyProtection="0"/>
    <xf numFmtId="0" fontId="40" fillId="42"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4" borderId="0" applyAlignment="0" applyBorder="0" applyNumberFormat="0" applyProtection="0"/>
    <xf numFmtId="0" fontId="40" fillId="43"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44" borderId="0" applyAlignment="0" applyBorder="0" applyNumberFormat="0" applyProtection="0"/>
    <xf numFmtId="0" fontId="40" fillId="45"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44" borderId="0" applyAlignment="0" applyBorder="0" applyNumberFormat="0" applyProtection="0"/>
    <xf numFmtId="0" fontId="40" fillId="46"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47" borderId="0" applyAlignment="0" applyBorder="0" applyNumberFormat="0" applyProtection="0"/>
    <xf numFmtId="0" fontId="40" fillId="48"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40" fillId="49"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40" fillId="50"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9" fillId="3" borderId="0" applyAlignment="0" applyBorder="0" applyNumberFormat="0" applyProtection="0"/>
    <xf numFmtId="0" fontId="30" fillId="51" borderId="0" applyAlignment="0" applyBorder="0" applyNumberFormat="0" applyProtection="0"/>
    <xf numFmtId="0" fontId="9" fillId="3" borderId="0" applyAlignment="0" applyBorder="0" applyNumberFormat="0" applyProtection="0"/>
    <xf numFmtId="0" fontId="44" fillId="3" borderId="0" applyAlignment="0" applyBorder="0" applyNumberFormat="0" applyProtection="0"/>
    <xf numFmtId="0" fontId="30" fillId="51" borderId="0" applyAlignment="0" applyBorder="0" applyNumberFormat="0" applyProtection="0"/>
    <xf numFmtId="0" fontId="30" fillId="51" borderId="0" applyAlignment="0" applyBorder="0" applyNumberFormat="0" applyProtection="0"/>
    <xf numFmtId="0" fontId="30" fillId="51"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4" borderId="1" applyAlignment="0" applyNumberFormat="0" applyProtection="0"/>
    <xf numFmtId="0" fontId="10" fillId="24" borderId="1" applyAlignment="0" applyNumberFormat="0" applyProtection="0"/>
    <xf numFmtId="0" fontId="10" fillId="20" borderId="1" applyAlignment="0" applyNumberFormat="0" applyProtection="0"/>
    <xf numFmtId="0" fontId="34" fillId="52" borderId="10"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0" fontId="36" fillId="53" borderId="11"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4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7" fillId="0" borderId="0" applyAlignment="0" applyBorder="0" applyFont="0" applyFill="0" applyProtection="0"/>
    <xf numFmtId="43" fontId="43"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3"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1"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5" fontId="2" fillId="0" borderId="0" applyAlignment="0" applyBorder="0" applyFont="0" applyFill="0" applyProtection="0"/>
    <xf numFmtId="14" fontId="2" fillId="0" borderId="0" applyAlignment="0" applyBorder="0" applyFon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38"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2" fontId="2" fillId="0" borderId="0" applyAlignment="0" applyBorder="0" applyFont="0" applyFill="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29" fillId="54" borderId="0" applyAlignment="0" applyBorder="0" applyNumberFormat="0" applyProtection="0"/>
    <xf numFmtId="0" fontId="29" fillId="5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45" fillId="0" borderId="12" applyAlignment="0" applyNumberFormat="0" applyFill="0" applyProtection="0"/>
    <xf numFmtId="0" fontId="26" fillId="0" borderId="1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46" fillId="0" borderId="4" applyAlignment="0" applyNumberFormat="0" applyFill="0" applyProtection="0"/>
    <xf numFmtId="0" fontId="27" fillId="0" borderId="1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47" fillId="0" borderId="15" applyAlignment="0" applyNumberFormat="0" applyFill="0" applyProtection="0"/>
    <xf numFmtId="0" fontId="28" fillId="0" borderId="16"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47" fillId="0" borderId="0" applyAlignment="0" applyBorder="0" applyNumberFormat="0" applyFill="0" applyProtection="0"/>
    <xf numFmtId="0" fontId="28"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165" fontId="52" fillId="0" borderId="0" applyAlignment="0" applyBorder="0" applyFill="0" applyProtection="0"/>
    <xf numFmtId="0" fontId="53" fillId="0" borderId="0" applyAlignment="0" applyBorder="0" applyNumberFormat="0" applyFill="0" applyProtection="0"/>
    <xf numFmtId="0" fontId="51"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6" fillId="0" borderId="0" applyBorder="0" applyNumberFormat="0" applyFill="0" applyProtection="0">
      <alignment vertical="top"/>
      <protection locked="0"/>
    </xf>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32" fillId="55" borderId="10"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43" fontId="2" fillId="0" borderId="0" applyAlignment="0" applyBorder="0" applyFont="0" applyFill="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35" fillId="0" borderId="17"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9" fillId="22" borderId="0" applyAlignment="0" applyBorder="0" applyNumberFormat="0" applyProtection="0"/>
    <xf numFmtId="0" fontId="31" fillId="56" borderId="0" applyAlignment="0" applyBorder="0" applyNumberFormat="0" applyProtection="0"/>
    <xf numFmtId="0" fontId="19" fillId="22" borderId="0" applyAlignment="0" applyBorder="0" applyNumberFormat="0" applyProtection="0"/>
    <xf numFmtId="0" fontId="31" fillId="56" borderId="0" applyAlignment="0" applyBorder="0" applyNumberFormat="0" applyProtection="0"/>
    <xf numFmtId="0" fontId="31" fillId="56" borderId="0" applyAlignment="0" applyBorder="0" applyNumberFormat="0" applyProtection="0"/>
    <xf numFmtId="0" fontId="31" fillId="56"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54" fillId="0" borderId="0"/>
    <xf numFmtId="0" fontId="2"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39" fontId="50" fillId="0" borderId="0"/>
    <xf numFmtId="0" fontId="2" fillId="0" borderId="0" applyAlignment="0" applyBorder="0" applyNumberFormat="0" applyFill="0" applyProtection="0"/>
    <xf numFmtId="0" fontId="2" fillId="0" borderId="0"/>
    <xf numFmtId="0" fontId="2" fillId="0" borderId="0"/>
    <xf numFmtId="4" fontId="50" fillId="0" borderId="0"/>
    <xf numFmtId="165" fontId="50" fillId="0" borderId="0"/>
    <xf numFmtId="0" fontId="42" fillId="0" borderId="0"/>
    <xf numFmtId="0" fontId="2" fillId="0" borderId="0"/>
    <xf numFmtId="0" fontId="2" fillId="0" borderId="0"/>
    <xf numFmtId="0" fontId="2" fillId="0" borderId="0" applyAlignment="0" applyBorder="0" applyNumberFormat="0" applyFill="0" applyProtection="0"/>
    <xf numFmtId="0" fontId="42" fillId="0" borderId="0"/>
    <xf numFmtId="0" fontId="2" fillId="0" borderId="0"/>
    <xf numFmtId="0" fontId="2" fillId="0" borderId="0"/>
    <xf numFmtId="165" fontId="50" fillId="0" borderId="0"/>
    <xf numFmtId="0" fontId="42" fillId="0" borderId="0"/>
    <xf numFmtId="0" fontId="2" fillId="0" borderId="0"/>
    <xf numFmtId="0" fontId="2" fillId="0" borderId="0"/>
    <xf numFmtId="0" fontId="2" fillId="0" borderId="0" applyAlignment="0" applyBorder="0" applyNumberFormat="0" applyFill="0" applyProtection="0"/>
    <xf numFmtId="0" fontId="2" fillId="0" borderId="0"/>
    <xf numFmtId="0" fontId="2" fillId="0" borderId="0"/>
    <xf numFmtId="0" fontId="1" fillId="0" borderId="0"/>
    <xf numFmtId="0" fontId="2" fillId="0" borderId="0"/>
    <xf numFmtId="0" fontId="42" fillId="0" borderId="0"/>
    <xf numFmtId="0" fontId="2" fillId="0" borderId="0"/>
    <xf numFmtId="0" fontId="43" fillId="0" borderId="0"/>
    <xf numFmtId="0" fontId="2" fillId="0" borderId="0"/>
    <xf numFmtId="0" fontId="1" fillId="0" borderId="0"/>
    <xf numFmtId="0" fontId="2" fillId="0" borderId="0" applyAlignment="0" applyBorder="0" applyNumberFormat="0" applyFill="0" applyProtection="0"/>
    <xf numFmtId="0" fontId="2" fillId="0" borderId="0">
      <alignment vertical="top"/>
    </xf>
    <xf numFmtId="39" fontId="50" fillId="0" borderId="0"/>
    <xf numFmtId="165" fontId="50" fillId="0" borderId="0"/>
    <xf numFmtId="0" fontId="2" fillId="0" borderId="0" applyAlignment="0" applyBorder="0" applyNumberFormat="0" applyFill="0" applyProtection="0"/>
    <xf numFmtId="165" fontId="50" fillId="0" borderId="0"/>
    <xf numFmtId="0" fontId="42" fillId="0" borderId="0"/>
    <xf numFmtId="0" fontId="1" fillId="0" borderId="0"/>
    <xf numFmtId="0" fontId="2" fillId="0" borderId="0"/>
    <xf numFmtId="165" fontId="50" fillId="0" borderId="0"/>
    <xf numFmtId="0" fontId="2" fillId="0" borderId="0" applyAlignment="0" applyBorder="0" applyNumberFormat="0" applyFill="0" applyProtection="0"/>
    <xf numFmtId="0" fontId="42" fillId="0" borderId="0"/>
    <xf numFmtId="0" fontId="2" fillId="0" borderId="0"/>
    <xf numFmtId="0" fontId="55" fillId="0" borderId="0"/>
    <xf numFmtId="0" fontId="42" fillId="0" borderId="0"/>
    <xf numFmtId="165" fontId="50" fillId="0" borderId="0"/>
    <xf numFmtId="0" fontId="43" fillId="0" borderId="0"/>
    <xf numFmtId="0" fontId="43" fillId="0" borderId="0"/>
    <xf numFmtId="165" fontId="50" fillId="0" borderId="0"/>
    <xf numFmtId="0" fontId="43" fillId="0" borderId="0"/>
    <xf numFmtId="0" fontId="43" fillId="0" borderId="0"/>
    <xf numFmtId="0" fontId="43" fillId="0" borderId="0"/>
    <xf numFmtId="0" fontId="43" fillId="0" borderId="0"/>
    <xf numFmtId="0" fontId="2" fillId="0" borderId="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49" fillId="23" borderId="7"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4" borderId="8" applyAlignment="0" applyNumberFormat="0" applyProtection="0"/>
    <xf numFmtId="0" fontId="20" fillId="24" borderId="8" applyAlignment="0" applyNumberFormat="0" applyProtection="0"/>
    <xf numFmtId="0" fontId="20" fillId="20" borderId="8" applyAlignment="0" applyNumberFormat="0" applyProtection="0"/>
    <xf numFmtId="0" fontId="33" fillId="52" borderId="19"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9" fontId="1"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48" fillId="0" borderId="0" applyAlignment="0" applyBorder="0" applyNumberFormat="0" applyFill="0" applyProtection="0"/>
    <xf numFmtId="0" fontId="25"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20" applyAlignment="0" applyNumberFormat="0" applyFill="0" applyProtection="0"/>
    <xf numFmtId="0" fontId="22" fillId="0" borderId="20" applyAlignment="0" applyNumberFormat="0" applyFill="0" applyProtection="0"/>
    <xf numFmtId="0" fontId="22" fillId="0" borderId="9" applyAlignment="0" applyNumberFormat="0" applyFill="0" applyProtection="0"/>
    <xf numFmtId="0" fontId="39" fillId="0" borderId="21"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37"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1" fillId="0" borderId="0"/>
    <xf numFmtId="0" fontId="54" fillId="0" borderId="0"/>
    <xf numFmtId="43" fontId="1" fillId="0" borderId="0" applyAlignment="0" applyBorder="0" applyFont="0" applyFill="0" applyProtection="0"/>
    <xf numFmtId="43" fontId="2" fillId="0" borderId="0" applyAlignment="0" applyBorder="0" applyFont="0" applyFill="0" applyProtection="0"/>
    <xf numFmtId="43" fontId="7" fillId="0" borderId="0" applyAlignment="0" applyBorder="0" applyFont="0" applyFill="0" applyProtection="0"/>
    <xf numFmtId="0" fontId="1" fillId="0" borderId="0"/>
    <xf numFmtId="0" fontId="1" fillId="0" borderId="0"/>
    <xf numFmtId="0" fontId="1" fillId="0" borderId="0"/>
    <xf numFmtId="0" fontId="2" fillId="0" borderId="0"/>
    <xf numFmtId="9" fontId="7" fillId="0" borderId="0" applyAlignment="0" applyBorder="0" applyFont="0" applyFill="0" applyProtection="0"/>
    <xf numFmtId="0" fontId="1" fillId="0" borderId="0"/>
    <xf numFmtId="0" fontId="4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43" fontId="2" fillId="0" borderId="0" applyAlignment="0" applyBorder="0" applyFont="0" applyFill="0" applyProtection="0"/>
    <xf numFmtId="0" fontId="1" fillId="0" borderId="0"/>
    <xf numFmtId="0" fontId="1" fillId="0" borderId="0"/>
    <xf numFmtId="0" fontId="1" fillId="0" borderId="0"/>
    <xf numFmtId="0" fontId="2" fillId="0" borderId="0"/>
    <xf numFmtId="0" fontId="2" fillId="0" borderId="0"/>
    <xf numFmtId="9" fontId="2" fillId="0" borderId="0" applyAlignment="0" applyBorder="0" applyFont="0" applyFill="0" applyProtection="0"/>
    <xf numFmtId="9" fontId="2"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0" fontId="7" fillId="2" borderId="0" applyAlignment="0" applyBorder="0" applyNumberFormat="0" applyProtection="0"/>
    <xf numFmtId="0" fontId="1" fillId="25" borderId="0" applyAlignment="0" applyBorder="0" applyNumberFormat="0" applyProtection="0"/>
    <xf numFmtId="0" fontId="7" fillId="3" borderId="0" applyAlignment="0" applyBorder="0" applyNumberFormat="0" applyProtection="0"/>
    <xf numFmtId="0" fontId="1" fillId="26" borderId="0" applyAlignment="0" applyBorder="0" applyNumberFormat="0" applyProtection="0"/>
    <xf numFmtId="0" fontId="1" fillId="0" borderId="0"/>
    <xf numFmtId="0" fontId="7" fillId="4" borderId="0" applyAlignment="0" applyBorder="0" applyNumberFormat="0" applyProtection="0"/>
    <xf numFmtId="0" fontId="1" fillId="27" borderId="0" applyAlignment="0" applyBorder="0" applyNumberFormat="0" applyProtection="0"/>
    <xf numFmtId="0" fontId="7" fillId="5" borderId="0" applyAlignment="0" applyBorder="0" applyNumberFormat="0" applyProtection="0"/>
    <xf numFmtId="0" fontId="1" fillId="28" borderId="0" applyAlignment="0" applyBorder="0" applyNumberFormat="0" applyProtection="0"/>
    <xf numFmtId="0" fontId="7" fillId="6" borderId="0" applyAlignment="0" applyBorder="0" applyNumberFormat="0" applyProtection="0"/>
    <xf numFmtId="0" fontId="1" fillId="29" borderId="0" applyAlignment="0" applyBorder="0" applyNumberFormat="0" applyProtection="0"/>
    <xf numFmtId="0" fontId="7" fillId="7" borderId="0" applyAlignment="0" applyBorder="0" applyNumberFormat="0" applyProtection="0"/>
    <xf numFmtId="0" fontId="1" fillId="30" borderId="0" applyAlignment="0" applyBorder="0" applyNumberFormat="0" applyProtection="0"/>
    <xf numFmtId="0" fontId="7" fillId="8" borderId="0" applyAlignment="0" applyBorder="0" applyNumberFormat="0" applyProtection="0"/>
    <xf numFmtId="0" fontId="1" fillId="31" borderId="0" applyAlignment="0" applyBorder="0" applyNumberFormat="0" applyProtection="0"/>
    <xf numFmtId="0" fontId="7" fillId="9" borderId="0" applyAlignment="0" applyBorder="0" applyNumberFormat="0" applyProtection="0"/>
    <xf numFmtId="0" fontId="1" fillId="32" borderId="0" applyAlignment="0" applyBorder="0" applyNumberFormat="0" applyProtection="0"/>
    <xf numFmtId="0" fontId="7" fillId="10" borderId="0" applyAlignment="0" applyBorder="0" applyNumberFormat="0" applyProtection="0"/>
    <xf numFmtId="0" fontId="1" fillId="33" borderId="0" applyAlignment="0" applyBorder="0" applyNumberFormat="0" applyProtection="0"/>
    <xf numFmtId="0" fontId="7" fillId="5" borderId="0" applyAlignment="0" applyBorder="0" applyNumberFormat="0" applyProtection="0"/>
    <xf numFmtId="0" fontId="1" fillId="34" borderId="0" applyAlignment="0" applyBorder="0" applyNumberFormat="0" applyProtection="0"/>
    <xf numFmtId="0" fontId="7" fillId="8" borderId="0" applyAlignment="0" applyBorder="0" applyNumberFormat="0" applyProtection="0"/>
    <xf numFmtId="0" fontId="1" fillId="35" borderId="0" applyAlignment="0" applyBorder="0" applyNumberFormat="0" applyProtection="0"/>
    <xf numFmtId="0" fontId="7" fillId="11" borderId="0" applyAlignment="0" applyBorder="0" applyNumberFormat="0" applyProtection="0"/>
    <xf numFmtId="0" fontId="1" fillId="36" borderId="0" applyAlignment="0" applyBorder="0" applyNumberFormat="0" applyProtection="0"/>
    <xf numFmtId="0" fontId="8" fillId="12" borderId="0" applyAlignment="0" applyBorder="0" applyNumberFormat="0" applyProtection="0"/>
    <xf numFmtId="0" fontId="8" fillId="9" borderId="0" applyAlignment="0" applyBorder="0" applyNumberFormat="0" applyProtection="0"/>
    <xf numFmtId="0" fontId="8" fillId="10"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5" borderId="0" applyAlignment="0" applyBorder="0" applyNumberFormat="0" applyProtection="0"/>
    <xf numFmtId="0" fontId="8" fillId="16" borderId="0" applyAlignment="0" applyBorder="0" applyNumberFormat="0" applyProtection="0"/>
    <xf numFmtId="0" fontId="8" fillId="17" borderId="0" applyAlignment="0" applyBorder="0" applyNumberFormat="0" applyProtection="0"/>
    <xf numFmtId="0" fontId="8" fillId="18"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9" borderId="0" applyAlignment="0" applyBorder="0" applyNumberFormat="0" applyProtection="0"/>
    <xf numFmtId="0" fontId="9" fillId="3" borderId="0" applyAlignment="0" applyBorder="0" applyNumberFormat="0" applyProtection="0"/>
    <xf numFmtId="0" fontId="11" fillId="21" borderId="2" applyAlignment="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2" fillId="0" borderId="0" applyAlignment="0" applyBorder="0" applyNumberFormat="0" applyFill="0" applyProtection="0"/>
    <xf numFmtId="0" fontId="13" fillId="4" borderId="0" applyAlignment="0" applyBorder="0" applyNumberFormat="0" applyProtection="0"/>
    <xf numFmtId="0" fontId="14" fillId="0" borderId="3" applyAlignment="0" applyNumberFormat="0" applyFill="0" applyProtection="0"/>
    <xf numFmtId="0" fontId="15" fillId="0" borderId="4" applyAlignment="0" applyNumberFormat="0" applyFill="0" applyProtection="0"/>
    <xf numFmtId="0" fontId="16" fillId="0" borderId="5" applyAlignment="0" applyNumberFormat="0" applyFill="0" applyProtection="0"/>
    <xf numFmtId="0" fontId="16" fillId="0" borderId="0" applyAlignment="0" applyBorder="0" applyNumberFormat="0" applyFill="0" applyProtection="0"/>
    <xf numFmtId="0" fontId="18" fillId="0" borderId="6" applyAlignment="0" applyNumberFormat="0" applyFill="0" applyProtection="0"/>
    <xf numFmtId="0" fontId="19" fillId="22" borderId="0" applyAlignment="0" applyBorder="0" applyNumberFormat="0" applyProtection="0"/>
    <xf numFmtId="0" fontId="1" fillId="0" borderId="0"/>
    <xf numFmtId="0" fontId="1" fillId="0" borderId="0"/>
    <xf numFmtId="0" fontId="42" fillId="0" borderId="0"/>
    <xf numFmtId="0" fontId="54" fillId="0" borderId="0"/>
    <xf numFmtId="0" fontId="2" fillId="0" borderId="0"/>
    <xf numFmtId="0" fontId="2"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21" fillId="0" borderId="0" applyAlignment="0" applyBorder="0" applyNumberFormat="0" applyFill="0" applyProtection="0"/>
    <xf numFmtId="0" fontId="23" fillId="0" borderId="0" applyAlignment="0" applyBorder="0" applyNumberFormat="0" applyFill="0" applyProtection="0"/>
    <xf numFmtId="0" fontId="1" fillId="57" borderId="18" applyAlignment="0" applyFont="0" applyNumberFormat="0" applyProtection="0"/>
    <xf numFmtId="0" fontId="1" fillId="0" borderId="0"/>
    <xf numFmtId="0" fontId="1" fillId="0" borderId="0"/>
    <xf numFmtId="0" fontId="1" fillId="0" borderId="0"/>
    <xf numFmtId="43" fontId="1" fillId="0" borderId="0" applyAlignment="0" applyBorder="0" applyFont="0" applyFill="0" applyProtection="0"/>
    <xf numFmtId="0" fontId="1" fillId="0" borderId="0"/>
    <xf numFmtId="0" fontId="1" fillId="57" borderId="18" applyAlignment="0" applyFont="0" applyNumberFormat="0" applyProtection="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38" fontId="59" fillId="0" borderId="0"/>
    <xf numFmtId="0" fontId="60" fillId="0" borderId="0"/>
    <xf numFmtId="0" fontId="60" fillId="0" borderId="0"/>
    <xf numFmtId="166" fontId="2" fillId="0" borderId="0" applyAlignment="0" applyBorder="0" applyFont="0" applyFill="0" applyProtection="0"/>
    <xf numFmtId="0" fontId="2" fillId="0" borderId="0"/>
    <xf numFmtId="38" fontId="56" fillId="0" borderId="0"/>
    <xf numFmtId="0" fontId="1" fillId="0" borderId="0"/>
    <xf numFmtId="43" fontId="7" fillId="0" borderId="0" applyAlignment="0" applyBorder="0" applyFont="0" applyFill="0" applyProtection="0"/>
    <xf numFmtId="38" fontId="58" fillId="0" borderId="0"/>
    <xf numFmtId="38" fontId="57" fillId="0" borderId="0"/>
    <xf numFmtId="0" fontId="7" fillId="0" borderId="0"/>
    <xf numFmtId="43" fontId="7" fillId="0" borderId="0" applyAlignment="0" applyBorder="0" applyFont="0" applyFill="0" applyProtection="0"/>
    <xf numFmtId="0" fontId="7" fillId="0" borderId="0"/>
    <xf numFmtId="0" fontId="1" fillId="0" borderId="0"/>
    <xf numFmtId="0" fontId="1" fillId="0" borderId="0"/>
    <xf numFmtId="0" fontId="2" fillId="0" borderId="0"/>
    <xf numFmtId="0" fontId="7" fillId="0" borderId="0"/>
    <xf numFmtId="0" fontId="1" fillId="0" borderId="0"/>
    <xf numFmtId="0" fontId="1" fillId="0" borderId="0"/>
    <xf numFmtId="0" fontId="1" fillId="0" borderId="0"/>
    <xf numFmtId="0" fontId="7" fillId="0" borderId="0"/>
    <xf numFmtId="166" fontId="2"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7" fillId="0" borderId="0"/>
    <xf numFmtId="43" fontId="1" fillId="0" borderId="0" applyAlignment="0" applyBorder="0" applyFont="0" applyFill="0" applyProtection="0"/>
    <xf numFmtId="43" fontId="7" fillId="0" borderId="0" applyAlignment="0" applyBorder="0" applyFont="0" applyFill="0" applyProtection="0"/>
    <xf numFmtId="0" fontId="1" fillId="0" borderId="0"/>
    <xf numFmtId="43" fontId="2" fillId="0" borderId="0" applyAlignment="0" applyBorder="0" applyFont="0" applyFill="0" applyProtection="0"/>
    <xf numFmtId="0" fontId="2" fillId="57" borderId="18" applyAlignment="0" applyFont="0" applyNumberFormat="0" applyProtection="0"/>
    <xf numFmtId="43" fontId="7" fillId="0" borderId="0" applyAlignment="0" applyBorder="0" applyFont="0" applyFill="0" applyProtection="0"/>
    <xf numFmtId="0" fontId="1" fillId="0" borderId="0"/>
    <xf numFmtId="0" fontId="1" fillId="0" borderId="0"/>
    <xf numFmtId="166" fontId="2" fillId="0" borderId="0" applyAlignment="0" applyBorder="0" applyFont="0" applyFill="0" applyProtection="0"/>
    <xf numFmtId="0" fontId="2" fillId="0" borderId="0"/>
    <xf numFmtId="166" fontId="2" fillId="0" borderId="0" applyAlignment="0" applyBorder="0" applyFont="0" applyFill="0" applyProtection="0"/>
    <xf numFmtId="43" fontId="2"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2" fillId="0" borderId="0"/>
    <xf numFmtId="166" fontId="2" fillId="0" borderId="0" applyAlignment="0" applyBorder="0" applyFont="0" applyFill="0" applyProtection="0"/>
    <xf numFmtId="0" fontId="1" fillId="0" borderId="0"/>
    <xf numFmtId="0" fontId="1" fillId="0" borderId="0"/>
    <xf numFmtId="44" fontId="1" fillId="0" borderId="0" applyAlignment="0" applyBorder="0" applyFont="0" applyFill="0" applyProtection="0"/>
    <xf numFmtId="43"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0" borderId="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0" fontId="1" fillId="0" borderId="0"/>
    <xf numFmtId="0" fontId="1" fillId="0" borderId="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4" fontId="2" fillId="0" borderId="0" applyAlignment="0" applyBorder="0" applyFont="0" applyFill="0" applyProtection="0"/>
    <xf numFmtId="44" fontId="1"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0" fontId="54"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39" fontId="50" fillId="0" borderId="0"/>
    <xf numFmtId="0" fontId="2" fillId="0" borderId="0"/>
    <xf numFmtId="0" fontId="2" fillId="0" borderId="0"/>
    <xf numFmtId="165" fontId="50" fillId="0" borderId="0"/>
    <xf numFmtId="0" fontId="43" fillId="0" borderId="0"/>
    <xf numFmtId="0" fontId="1" fillId="0" borderId="0"/>
    <xf numFmtId="0" fontId="1" fillId="0" borderId="0"/>
    <xf numFmtId="0" fontId="2" fillId="0" borderId="0"/>
    <xf numFmtId="0" fontId="55"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23" borderId="7"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49"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4" borderId="8" applyAlignment="0" applyNumberFormat="0" applyProtection="0"/>
    <xf numFmtId="0" fontId="20" fillId="24"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20" applyAlignment="0" applyNumberFormat="0" applyFill="0" applyProtection="0"/>
    <xf numFmtId="0" fontId="22" fillId="0" borderId="20"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 fillId="0" borderId="0"/>
    <xf numFmtId="0" fontId="42" fillId="0" borderId="0"/>
    <xf numFmtId="0" fontId="1" fillId="0" borderId="0"/>
    <xf numFmtId="0" fontId="1" fillId="0" borderId="0"/>
    <xf numFmtId="43" fontId="1" fillId="0" borderId="0" applyAlignment="0" applyBorder="0" applyFont="0" applyFill="0" applyProtection="0"/>
    <xf numFmtId="0" fontId="1" fillId="0" borderId="0"/>
    <xf numFmtId="0" fontId="1" fillId="0" borderId="0"/>
    <xf numFmtId="0" fontId="1" fillId="57" borderId="18" applyAlignment="0" applyFont="0" applyNumberFormat="0" applyProtection="0"/>
    <xf numFmtId="0" fontId="1" fillId="0" borderId="0"/>
    <xf numFmtId="0" fontId="2" fillId="0" borderId="0"/>
    <xf numFmtId="0" fontId="2" fillId="0" borderId="0"/>
    <xf numFmtId="0" fontId="42" fillId="0" borderId="0"/>
    <xf numFmtId="0" fontId="13" fillId="4" borderId="0" applyAlignment="0" applyBorder="0" applyNumberFormat="0" applyProtection="0"/>
    <xf numFmtId="0" fontId="49" fillId="0" borderId="0"/>
    <xf numFmtId="0" fontId="61" fillId="0" borderId="0" applyAlignment="0" applyBorder="0" applyNumberFormat="0" applyFill="0" applyProtection="0"/>
    <xf numFmtId="0" fontId="7" fillId="23" borderId="7" applyAlignment="0" applyFont="0" applyNumberFormat="0" applyProtection="0"/>
    <xf numFmtId="0" fontId="42" fillId="0" borderId="0"/>
    <xf numFmtId="0" fontId="1" fillId="0" borderId="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39" fontId="50" fillId="0" borderId="0"/>
    <xf numFmtId="39" fontId="50" fillId="0" borderId="0"/>
    <xf numFmtId="0" fontId="2" fillId="0" borderId="0" applyAlignment="0" applyBorder="0" applyNumberFormat="0" applyFill="0" applyProtection="0"/>
    <xf numFmtId="165" fontId="50" fillId="0" borderId="0"/>
    <xf numFmtId="0" fontId="1" fillId="0" borderId="0"/>
    <xf numFmtId="39" fontId="50" fillId="0" borderId="0"/>
    <xf numFmtId="0" fontId="1" fillId="0" borderId="0"/>
    <xf numFmtId="0" fontId="1" fillId="0" borderId="0"/>
    <xf numFmtId="0" fontId="1" fillId="0" borderId="0"/>
    <xf numFmtId="0" fontId="42" fillId="0" borderId="0"/>
    <xf numFmtId="0" fontId="1" fillId="0" borderId="0"/>
    <xf numFmtId="0" fontId="1" fillId="0" borderId="0"/>
    <xf numFmtId="43" fontId="42" fillId="0" borderId="0" applyAlignment="0" applyBorder="0" applyFont="0" applyFill="0" applyProtection="0"/>
    <xf numFmtId="0" fontId="42" fillId="0" borderId="0"/>
    <xf numFmtId="0" fontId="1" fillId="0" borderId="0"/>
    <xf numFmtId="43" fontId="42" fillId="0" borderId="0" applyAlignment="0" applyBorder="0" applyFont="0" applyFill="0" applyProtection="0"/>
    <xf numFmtId="0" fontId="1" fillId="0" borderId="0"/>
    <xf numFmtId="0" fontId="42" fillId="0" borderId="0"/>
    <xf numFmtId="0" fontId="1" fillId="0" borderId="0"/>
    <xf numFmtId="43" fontId="1" fillId="0" borderId="0" applyAlignment="0" applyBorder="0" applyFont="0" applyFill="0" applyProtection="0"/>
    <xf numFmtId="0" fontId="1" fillId="0" borderId="0"/>
    <xf numFmtId="0" fontId="2" fillId="0" borderId="0"/>
    <xf numFmtId="0" fontId="1" fillId="0" borderId="0"/>
    <xf numFmtId="43" fontId="1" fillId="0" borderId="0" applyAlignment="0" applyBorder="0" applyFont="0" applyFill="0" applyProtection="0"/>
    <xf numFmtId="9" fontId="1" fillId="0" borderId="0" applyAlignment="0" applyBorder="0" applyFont="0" applyFill="0" applyProtection="0"/>
    <xf numFmtId="0" fontId="42" fillId="0" borderId="0"/>
    <xf numFmtId="9" fontId="42" fillId="0" borderId="0" applyAlignment="0" applyBorder="0" applyFont="0" applyFill="0" applyProtection="0"/>
    <xf numFmtId="0" fontId="1" fillId="0" borderId="0"/>
    <xf numFmtId="43" fontId="1" fillId="0" borderId="0" applyAlignment="0" applyBorder="0" applyFont="0" applyFill="0" applyProtection="0"/>
    <xf numFmtId="0" fontId="42" fillId="0" borderId="0"/>
    <xf numFmtId="9" fontId="1" fillId="0" borderId="0" applyAlignment="0" applyBorder="0" applyFont="0" applyFill="0" applyProtection="0"/>
    <xf numFmtId="43" fontId="1" fillId="0" borderId="0" applyAlignment="0" applyBorder="0" applyFont="0" applyFill="0" applyProtection="0"/>
    <xf numFmtId="9" fontId="1" fillId="0" borderId="0" applyAlignment="0" applyBorder="0" applyFont="0" applyFill="0" applyProtection="0"/>
    <xf numFmtId="9" fontId="42" fillId="0" borderId="0" applyAlignment="0" applyBorder="0" applyFont="0" applyFill="0" applyProtection="0"/>
    <xf numFmtId="0" fontId="42" fillId="0" borderId="0"/>
    <xf numFmtId="43" fontId="42" fillId="0" borderId="0" applyAlignment="0" applyBorder="0" applyFont="0" applyFill="0" applyProtection="0"/>
    <xf numFmtId="43" fontId="1" fillId="0" borderId="0" applyAlignment="0" applyBorder="0" applyFont="0" applyFill="0" applyProtection="0"/>
    <xf numFmtId="0" fontId="42" fillId="0" borderId="0"/>
    <xf numFmtId="0" fontId="1" fillId="0" borderId="0"/>
    <xf numFmtId="43" fontId="1" fillId="0" borderId="0" applyAlignment="0" applyBorder="0" applyFont="0" applyFill="0" applyProtection="0"/>
    <xf numFmtId="0" fontId="1" fillId="0" borderId="0"/>
    <xf numFmtId="0" fontId="41" fillId="0" borderId="0"/>
    <xf numFmtId="0" fontId="42" fillId="0" borderId="0"/>
    <xf numFmtId="0" fontId="42" fillId="0" borderId="0"/>
    <xf numFmtId="0" fontId="42" fillId="0" borderId="0"/>
    <xf numFmtId="0" fontId="1" fillId="0" borderId="0"/>
    <xf numFmtId="43" fontId="1" fillId="0" borderId="0" applyAlignment="0" applyBorder="0" applyFont="0" applyFill="0" applyProtection="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0" borderId="0"/>
    <xf numFmtId="0" fontId="1" fillId="0" borderId="0"/>
    <xf numFmtId="0" fontId="1" fillId="0" borderId="0"/>
    <xf numFmtId="43" fontId="1" fillId="0" borderId="0" applyAlignment="0" applyBorder="0" applyFont="0" applyFill="0" applyProtection="0"/>
    <xf numFmtId="0" fontId="1" fillId="31" borderId="0" applyAlignment="0" applyBorder="0" applyNumberFormat="0" applyProtection="0"/>
    <xf numFmtId="9" fontId="1" fillId="0" borderId="0" applyAlignment="0" applyBorder="0" applyFont="0" applyFill="0" applyProtection="0"/>
    <xf numFmtId="0" fontId="1" fillId="28" borderId="0" applyAlignment="0" applyBorder="0" applyNumberFormat="0" applyProtection="0"/>
    <xf numFmtId="0" fontId="1" fillId="0" borderId="0"/>
    <xf numFmtId="0" fontId="1" fillId="27" borderId="0" applyAlignment="0" applyBorder="0" applyNumberFormat="0" applyProtection="0"/>
    <xf numFmtId="0" fontId="1" fillId="0" borderId="0"/>
    <xf numFmtId="0" fontId="1" fillId="26" borderId="0" applyAlignment="0" applyBorder="0" applyNumberFormat="0" applyProtection="0"/>
    <xf numFmtId="0" fontId="1" fillId="57" borderId="18" applyAlignment="0" applyFont="0" applyNumberFormat="0" applyProtection="0"/>
    <xf numFmtId="0" fontId="1" fillId="25" borderId="0" applyAlignment="0" applyBorder="0" applyNumberFormat="0" applyProtection="0"/>
    <xf numFmtId="0" fontId="1" fillId="0" borderId="0"/>
    <xf numFmtId="0" fontId="1" fillId="34" borderId="0" applyAlignment="0" applyBorder="0" applyNumberFormat="0" applyProtection="0"/>
    <xf numFmtId="0" fontId="1" fillId="33" borderId="0" applyAlignment="0" applyBorder="0" applyNumberFormat="0" applyProtection="0"/>
    <xf numFmtId="0" fontId="1" fillId="32" borderId="0" applyAlignment="0" applyBorder="0" applyNumberFormat="0" applyProtection="0"/>
    <xf numFmtId="0" fontId="1" fillId="29" borderId="0" applyAlignment="0" applyBorder="0" applyNumberFormat="0" applyProtection="0"/>
    <xf numFmtId="0" fontId="1" fillId="0" borderId="0"/>
    <xf numFmtId="0" fontId="1" fillId="30" borderId="0" applyAlignment="0" applyBorder="0" applyNumberFormat="0" applyProtection="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0" borderId="0"/>
    <xf numFmtId="0" fontId="1" fillId="0" borderId="0"/>
    <xf numFmtId="0" fontId="1" fillId="0" borderId="0"/>
    <xf numFmtId="0" fontId="7" fillId="2" borderId="0" applyAlignment="0" applyBorder="0" applyNumberFormat="0" applyProtection="0"/>
    <xf numFmtId="0" fontId="7" fillId="2" borderId="0" applyAlignment="0" applyBorder="0" applyNumberFormat="0" applyProtection="0"/>
    <xf numFmtId="0" fontId="7" fillId="2" borderId="0" applyAlignment="0" applyBorder="0" applyNumberFormat="0" applyProtection="0"/>
    <xf numFmtId="0" fontId="1" fillId="25" borderId="0" applyAlignment="0" applyBorder="0" applyNumberFormat="0" applyProtection="0"/>
    <xf numFmtId="0" fontId="1" fillId="25"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7" fillId="3"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7" fillId="4"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7" fillId="6"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7" fillId="7"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7" fillId="9"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7" fillId="10"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7" fillId="5"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7" fillId="8"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7" fillId="11"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12"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9"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0"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5"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6"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7"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8"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4"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8" fillId="19"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9" fillId="3" borderId="0" applyAlignment="0" applyBorder="0" applyNumberFormat="0" applyProtection="0"/>
    <xf numFmtId="0" fontId="10" fillId="20" borderId="1" applyAlignment="0" applyNumberFormat="0" applyProtection="0"/>
    <xf numFmtId="0" fontId="10" fillId="20" borderId="1" applyAlignment="0" applyNumberFormat="0" applyProtection="0"/>
    <xf numFmtId="0" fontId="10" fillId="20" borderId="1" applyAlignment="0" applyNumberFormat="0" applyProtection="0"/>
    <xf numFmtId="0" fontId="11" fillId="21" borderId="2" applyAlignment="0" applyNumberFormat="0" applyProtection="0"/>
    <xf numFmtId="0" fontId="11" fillId="21" borderId="2" applyAlignment="0" applyNumberFormat="0" applyProtection="0"/>
    <xf numFmtId="0" fontId="11" fillId="21" borderId="2" applyAlignment="0" applyNumberFormat="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42" fillId="0" borderId="0" applyAlignment="0" applyBorder="0" applyFont="0" applyFill="0" applyProtection="0"/>
    <xf numFmtId="43" fontId="4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4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4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42" fillId="0" borderId="0" applyAlignment="0" applyBorder="0" applyFont="0" applyFill="0" applyProtection="0"/>
    <xf numFmtId="43" fontId="55" fillId="0" borderId="0" applyAlignment="0" applyBorder="0" applyFont="0" applyFill="0" applyProtection="0"/>
    <xf numFmtId="43" fontId="7" fillId="0" borderId="0" applyAlignment="0" applyBorder="0" applyFont="0" applyFill="0" applyProtection="0"/>
    <xf numFmtId="44" fontId="1"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2" fillId="0" borderId="0" applyAlignment="0" applyBorder="0" applyNumberFormat="0" applyFill="0" applyProtection="0"/>
    <xf numFmtId="0" fontId="13" fillId="4" borderId="0" applyAlignment="0" applyBorder="0" applyNumberFormat="0" applyProtection="0"/>
    <xf numFmtId="0" fontId="13" fillId="4" borderId="0" applyAlignment="0" applyBorder="0" applyNumberFormat="0" applyProtection="0"/>
    <xf numFmtId="0" fontId="13" fillId="4" borderId="0" applyAlignment="0" applyBorder="0" applyNumberFormat="0" applyProtection="0"/>
    <xf numFmtId="0" fontId="14" fillId="0" borderId="3" applyAlignment="0" applyNumberFormat="0" applyFill="0" applyProtection="0"/>
    <xf numFmtId="0" fontId="14" fillId="0" borderId="3" applyAlignment="0" applyNumberFormat="0" applyFill="0" applyProtection="0"/>
    <xf numFmtId="0" fontId="14" fillId="0" borderId="3"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5" fillId="0" borderId="4"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5" applyAlignment="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16" fillId="0" borderId="0" applyAlignment="0" applyBorder="0" applyNumberFormat="0" applyFill="0" applyProtection="0"/>
    <xf numFmtId="0" fontId="53" fillId="0" borderId="0" applyAlignment="0" applyBorder="0" applyNumberFormat="0" applyFill="0" applyProtection="0"/>
    <xf numFmtId="0" fontId="61" fillId="0" borderId="0" applyAlignment="0" applyBorder="0" applyNumberFormat="0" applyFill="0" applyProtection="0"/>
    <xf numFmtId="0" fontId="6" fillId="0" borderId="0" applyBorder="0" applyNumberFormat="0" applyFill="0" applyProtection="0">
      <alignment vertical="top"/>
      <protection locked="0"/>
    </xf>
    <xf numFmtId="0" fontId="17" fillId="7" borderId="1" applyAlignment="0" applyNumberFormat="0" applyProtection="0"/>
    <xf numFmtId="0" fontId="17" fillId="7" borderId="1" applyAlignment="0" applyNumberFormat="0" applyProtection="0"/>
    <xf numFmtId="0" fontId="17" fillId="7" borderId="1" applyAlignment="0" applyNumberFormat="0" applyProtection="0"/>
    <xf numFmtId="0" fontId="18" fillId="0" borderId="6" applyAlignment="0" applyNumberFormat="0" applyFill="0" applyProtection="0"/>
    <xf numFmtId="0" fontId="18" fillId="0" borderId="6" applyAlignment="0" applyNumberFormat="0" applyFill="0" applyProtection="0"/>
    <xf numFmtId="0" fontId="18" fillId="0" borderId="6" applyAlignment="0" applyNumberFormat="0" applyFill="0" applyProtection="0"/>
    <xf numFmtId="0" fontId="19" fillId="22" borderId="0" applyAlignment="0" applyBorder="0" applyNumberFormat="0" applyProtection="0"/>
    <xf numFmtId="0" fontId="19" fillId="22" borderId="0" applyAlignment="0" applyBorder="0" applyNumberFormat="0" applyProtection="0"/>
    <xf numFmtId="0" fontId="19" fillId="22" borderId="0" applyAlignment="0" applyBorder="0" applyNumberFormat="0" applyProtection="0"/>
    <xf numFmtId="0" fontId="42" fillId="0" borderId="0"/>
    <xf numFmtId="0" fontId="1" fillId="0" borderId="0"/>
    <xf numFmtId="0" fontId="42" fillId="0" borderId="0"/>
    <xf numFmtId="0" fontId="2" fillId="0" borderId="0"/>
    <xf numFmtId="0" fontId="2" fillId="0" borderId="0"/>
    <xf numFmtId="0" fontId="42" fillId="0" borderId="0"/>
    <xf numFmtId="0" fontId="55" fillId="0" borderId="0"/>
    <xf numFmtId="0" fontId="42" fillId="0" borderId="0"/>
    <xf numFmtId="0" fontId="42" fillId="0" borderId="0"/>
    <xf numFmtId="0" fontId="42" fillId="0" borderId="0"/>
    <xf numFmtId="0" fontId="55" fillId="0" borderId="0"/>
    <xf numFmtId="0" fontId="1" fillId="0" borderId="0"/>
    <xf numFmtId="0" fontId="1" fillId="0" borderId="0"/>
    <xf numFmtId="0" fontId="2" fillId="0" borderId="0"/>
    <xf numFmtId="0" fontId="2" fillId="0" borderId="0"/>
    <xf numFmtId="0" fontId="42" fillId="0" borderId="0"/>
    <xf numFmtId="0" fontId="2" fillId="0" borderId="0"/>
    <xf numFmtId="0" fontId="2" fillId="0" borderId="0"/>
    <xf numFmtId="0" fontId="54" fillId="0" borderId="0"/>
    <xf numFmtId="0" fontId="2" fillId="0" borderId="0"/>
    <xf numFmtId="0" fontId="1" fillId="0" borderId="0"/>
    <xf numFmtId="0" fontId="54" fillId="0" borderId="0"/>
    <xf numFmtId="0" fontId="42" fillId="0" borderId="0"/>
    <xf numFmtId="165" fontId="50" fillId="0" borderId="0"/>
    <xf numFmtId="0" fontId="2" fillId="0" borderId="0"/>
    <xf numFmtId="0" fontId="42" fillId="0" borderId="0"/>
    <xf numFmtId="0" fontId="42" fillId="0" borderId="0"/>
    <xf numFmtId="39" fontId="50" fillId="0" borderId="0"/>
    <xf numFmtId="0" fontId="1" fillId="0" borderId="0"/>
    <xf numFmtId="0" fontId="62" fillId="0" borderId="0"/>
    <xf numFmtId="0" fontId="4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165" fontId="50" fillId="0" borderId="0"/>
    <xf numFmtId="0" fontId="2" fillId="0" borderId="0"/>
    <xf numFmtId="0" fontId="1" fillId="0" borderId="0"/>
    <xf numFmtId="0" fontId="42" fillId="0" borderId="0"/>
    <xf numFmtId="0" fontId="1" fillId="0" borderId="0"/>
    <xf numFmtId="0" fontId="2" fillId="0" borderId="0"/>
    <xf numFmtId="0" fontId="2" fillId="0" borderId="0"/>
    <xf numFmtId="0" fontId="2" fillId="0" borderId="0">
      <alignment vertical="top"/>
    </xf>
    <xf numFmtId="0" fontId="42" fillId="0" borderId="0"/>
    <xf numFmtId="0" fontId="1" fillId="0" borderId="0"/>
    <xf numFmtId="0" fontId="1" fillId="0" borderId="0"/>
    <xf numFmtId="0" fontId="42" fillId="0" borderId="0"/>
    <xf numFmtId="0" fontId="1" fillId="0" borderId="0"/>
    <xf numFmtId="0" fontId="1" fillId="0" borderId="0"/>
    <xf numFmtId="39" fontId="50" fillId="0" borderId="0"/>
    <xf numFmtId="0" fontId="1" fillId="0" borderId="0"/>
    <xf numFmtId="165" fontId="50" fillId="0" borderId="0"/>
    <xf numFmtId="0" fontId="1" fillId="0" borderId="0"/>
    <xf numFmtId="0" fontId="42" fillId="0" borderId="0"/>
    <xf numFmtId="0" fontId="1" fillId="0" borderId="0"/>
    <xf numFmtId="0" fontId="2" fillId="0" borderId="0"/>
    <xf numFmtId="0" fontId="1" fillId="0" borderId="0"/>
    <xf numFmtId="0" fontId="1" fillId="0" borderId="0"/>
    <xf numFmtId="0" fontId="2" fillId="0" borderId="0"/>
    <xf numFmtId="0" fontId="1" fillId="0" borderId="0"/>
    <xf numFmtId="0" fontId="42" fillId="0" borderId="0"/>
    <xf numFmtId="0" fontId="42" fillId="0" borderId="0"/>
    <xf numFmtId="39" fontId="50" fillId="0" borderId="0"/>
    <xf numFmtId="0" fontId="2" fillId="0" borderId="0"/>
    <xf numFmtId="0" fontId="49" fillId="0" borderId="0"/>
    <xf numFmtId="0" fontId="1" fillId="0" borderId="0"/>
    <xf numFmtId="0" fontId="1" fillId="0" borderId="0"/>
    <xf numFmtId="0" fontId="2" fillId="0" borderId="0"/>
    <xf numFmtId="165" fontId="50" fillId="0" borderId="0"/>
    <xf numFmtId="0" fontId="1" fillId="0" borderId="0"/>
    <xf numFmtId="0" fontId="42" fillId="0" borderId="0"/>
    <xf numFmtId="0" fontId="2" fillId="0" borderId="0"/>
    <xf numFmtId="0" fontId="2" fillId="0" borderId="0"/>
    <xf numFmtId="0" fontId="42" fillId="0" borderId="0"/>
    <xf numFmtId="0" fontId="2" fillId="0" borderId="0"/>
    <xf numFmtId="0" fontId="42" fillId="0" borderId="0"/>
    <xf numFmtId="0" fontId="2" fillId="23" borderId="7" applyAlignment="0" applyFont="0" applyNumberFormat="0" applyProtection="0"/>
    <xf numFmtId="0" fontId="2" fillId="23" borderId="7"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0" fontId="7" fillId="23" borderId="7" applyAlignment="0" applyFont="0" applyNumberFormat="0" applyProtection="0"/>
    <xf numFmtId="0" fontId="2" fillId="23" borderId="7" applyAlignment="0" applyFont="0" applyNumberFormat="0" applyProtection="0"/>
    <xf numFmtId="0" fontId="20" fillId="20" borderId="8" applyAlignment="0" applyNumberFormat="0" applyProtection="0"/>
    <xf numFmtId="0" fontId="20" fillId="20" borderId="8" applyAlignment="0" applyNumberFormat="0" applyProtection="0"/>
    <xf numFmtId="0" fontId="20" fillId="20" borderId="8" applyAlignment="0" applyNumberFormat="0" applyProtection="0"/>
    <xf numFmtId="9" fontId="1" fillId="0" borderId="0" applyAlignment="0" applyBorder="0" applyFont="0" applyFill="0" applyProtection="0"/>
    <xf numFmtId="9" fontId="2" fillId="0" borderId="0" applyAlignment="0" applyBorder="0" applyFont="0" applyFill="0" applyProtection="0"/>
    <xf numFmtId="9" fontId="55" fillId="0" borderId="0" applyAlignment="0" applyBorder="0" applyFont="0" applyFill="0" applyProtection="0"/>
    <xf numFmtId="9" fontId="42"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1" fillId="0" borderId="0" applyAlignment="0" applyBorder="0" applyNumberFormat="0" applyFill="0" applyProtection="0"/>
    <xf numFmtId="0" fontId="22" fillId="0" borderId="9" applyAlignment="0" applyNumberFormat="0" applyFill="0" applyProtection="0"/>
    <xf numFmtId="0" fontId="22" fillId="0" borderId="9" applyAlignment="0" applyNumberFormat="0" applyFill="0" applyProtection="0"/>
    <xf numFmtId="0" fontId="22" fillId="0" borderId="9" applyAlignment="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23" fillId="0" borderId="0" applyAlignment="0" applyBorder="0" applyNumberForma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43" fontId="2" fillId="0" borderId="0" applyAlignment="0" applyBorder="0" applyFont="0" applyFill="0" applyProtection="0"/>
    <xf numFmtId="3"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1"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44" fontId="2" fillId="0" borderId="0" applyAlignment="0" applyBorder="0" applyFont="0" applyFill="0" applyProtection="0"/>
    <xf numFmtId="5" fontId="2" fillId="0" borderId="0" applyAlignment="0" applyBorder="0" applyFont="0" applyFill="0" applyProtection="0"/>
    <xf numFmtId="14" fontId="2" fillId="0" borderId="0" applyAlignment="0" applyBorder="0" applyFont="0" applyFill="0" applyProtection="0"/>
    <xf numFmtId="2" fontId="2" fillId="0" borderId="0" applyAlignment="0" applyBorder="0" applyFont="0" applyFill="0" applyProtection="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applyAlignment="0" applyBorder="0" applyNumberFormat="0" applyFill="0" applyProtection="0"/>
    <xf numFmtId="0" fontId="2" fillId="0" borderId="0"/>
    <xf numFmtId="0" fontId="2" fillId="0" borderId="0"/>
    <xf numFmtId="0" fontId="2" fillId="0" borderId="0"/>
    <xf numFmtId="0" fontId="2" fillId="0" borderId="0"/>
    <xf numFmtId="0" fontId="2" fillId="0" borderId="0"/>
    <xf numFmtId="0" fontId="2" fillId="0" borderId="0" applyAlignment="0" applyBorder="0" applyNumberFormat="0" applyFill="0" applyProtection="0"/>
    <xf numFmtId="0" fontId="2" fillId="0" borderId="0" applyAlignment="0" applyBorder="0" applyNumberFormat="0" applyFill="0" applyProtection="0"/>
    <xf numFmtId="0" fontId="2" fillId="0" borderId="0"/>
    <xf numFmtId="0" fontId="2" fillId="0" borderId="0"/>
    <xf numFmtId="0" fontId="2" fillId="0" borderId="0"/>
    <xf numFmtId="0" fontId="2" fillId="0" borderId="0"/>
    <xf numFmtId="0" fontId="2" fillId="0" borderId="0" applyAlignment="0" applyBorder="0" applyNumberFormat="0" applyFill="0" applyProtection="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applyAlignment="0" applyBorder="0" applyNumberFormat="0" applyFill="0" applyProtection="0"/>
    <xf numFmtId="0" fontId="1" fillId="0" borderId="0"/>
    <xf numFmtId="0" fontId="2" fillId="0" borderId="0">
      <alignment vertical="top"/>
    </xf>
    <xf numFmtId="0" fontId="2" fillId="0" borderId="0"/>
    <xf numFmtId="0" fontId="2" fillId="0" borderId="0" applyAlignment="0" applyBorder="0" applyNumberFormat="0" applyFill="0" applyProtection="0"/>
    <xf numFmtId="0" fontId="1" fillId="0" borderId="0"/>
    <xf numFmtId="0" fontId="1" fillId="0" borderId="0"/>
    <xf numFmtId="0" fontId="2" fillId="0" borderId="0"/>
    <xf numFmtId="0" fontId="2" fillId="0" borderId="0"/>
    <xf numFmtId="0" fontId="2" fillId="0" borderId="0">
      <alignment vertical="top"/>
    </xf>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applyAlignment="0" applyBorder="0" applyNumberFormat="0" applyFill="0" applyProtection="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2" fillId="23" borderId="7"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0" fontId="2" fillId="23" borderId="7" applyAlignment="0" applyFont="0" applyNumberFormat="0" applyProtection="0"/>
    <xf numFmtId="9" fontId="1"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2"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1" fillId="0" borderId="0"/>
    <xf numFmtId="0" fontId="1" fillId="0" borderId="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2" fillId="0" borderId="0"/>
    <xf numFmtId="0" fontId="7" fillId="2" borderId="0" applyAlignment="0" applyBorder="0" applyNumberFormat="0" applyProtection="0"/>
    <xf numFmtId="0" fontId="7" fillId="3" borderId="0" applyAlignment="0" applyBorder="0" applyNumberFormat="0" applyProtection="0"/>
    <xf numFmtId="0" fontId="7" fillId="4" borderId="0" applyAlignment="0" applyBorder="0" applyNumberFormat="0" applyProtection="0"/>
    <xf numFmtId="0" fontId="7" fillId="5" borderId="0" applyAlignment="0" applyBorder="0" applyNumberFormat="0" applyProtection="0"/>
    <xf numFmtId="0" fontId="7" fillId="6" borderId="0" applyAlignment="0" applyBorder="0" applyNumberFormat="0" applyProtection="0"/>
    <xf numFmtId="0" fontId="7" fillId="7" borderId="0" applyAlignment="0" applyBorder="0" applyNumberFormat="0" applyProtection="0"/>
    <xf numFmtId="0" fontId="7" fillId="8" borderId="0" applyAlignment="0" applyBorder="0" applyNumberFormat="0" applyProtection="0"/>
    <xf numFmtId="0" fontId="7" fillId="9" borderId="0" applyAlignment="0" applyBorder="0" applyNumberFormat="0" applyProtection="0"/>
    <xf numFmtId="0" fontId="7" fillId="10" borderId="0" applyAlignment="0" applyBorder="0" applyNumberFormat="0" applyProtection="0"/>
    <xf numFmtId="0" fontId="7" fillId="5" borderId="0" applyAlignment="0" applyBorder="0" applyNumberFormat="0" applyProtection="0"/>
    <xf numFmtId="0" fontId="7" fillId="8" borderId="0" applyAlignment="0" applyBorder="0" applyNumberFormat="0" applyProtection="0"/>
    <xf numFmtId="0" fontId="7" fillId="11" borderId="0" applyAlignment="0" applyBorder="0" applyNumberFormat="0" applyProtection="0"/>
    <xf numFmtId="0" fontId="8" fillId="12" borderId="0" applyAlignment="0" applyBorder="0" applyNumberFormat="0" applyProtection="0"/>
    <xf numFmtId="0" fontId="8" fillId="9" borderId="0" applyAlignment="0" applyBorder="0" applyNumberFormat="0" applyProtection="0"/>
    <xf numFmtId="0" fontId="8" fillId="10"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5" borderId="0" applyAlignment="0" applyBorder="0" applyNumberFormat="0" applyProtection="0"/>
    <xf numFmtId="0" fontId="8" fillId="16" borderId="0" applyAlignment="0" applyBorder="0" applyNumberFormat="0" applyProtection="0"/>
    <xf numFmtId="0" fontId="8" fillId="17" borderId="0" applyAlignment="0" applyBorder="0" applyNumberFormat="0" applyProtection="0"/>
    <xf numFmtId="0" fontId="8" fillId="18" borderId="0" applyAlignment="0" applyBorder="0" applyNumberFormat="0" applyProtection="0"/>
    <xf numFmtId="0" fontId="8" fillId="13" borderId="0" applyAlignment="0" applyBorder="0" applyNumberFormat="0" applyProtection="0"/>
    <xf numFmtId="0" fontId="8" fillId="14" borderId="0" applyAlignment="0" applyBorder="0" applyNumberFormat="0" applyProtection="0"/>
    <xf numFmtId="0" fontId="8" fillId="19" borderId="0" applyAlignment="0" applyBorder="0" applyNumberFormat="0" applyProtection="0"/>
    <xf numFmtId="0" fontId="9" fillId="3" borderId="0" applyAlignment="0" applyBorder="0" applyNumberFormat="0" applyProtection="0"/>
    <xf numFmtId="0" fontId="10" fillId="20" borderId="1" applyAlignment="0" applyNumberFormat="0" applyProtection="0"/>
    <xf numFmtId="0" fontId="11" fillId="21" borderId="2" applyAlignment="0" applyNumberFormat="0" applyProtection="0"/>
    <xf numFmtId="0" fontId="12" fillId="0" borderId="0" applyAlignment="0" applyBorder="0" applyNumberFormat="0" applyFill="0" applyProtection="0"/>
    <xf numFmtId="0" fontId="13" fillId="4" borderId="0" applyAlignment="0" applyBorder="0" applyNumberFormat="0" applyProtection="0"/>
    <xf numFmtId="0" fontId="14" fillId="0" borderId="3" applyAlignment="0" applyNumberFormat="0" applyFill="0" applyProtection="0"/>
    <xf numFmtId="0" fontId="15" fillId="0" borderId="4" applyAlignment="0" applyNumberFormat="0" applyFill="0" applyProtection="0"/>
    <xf numFmtId="0" fontId="16" fillId="0" borderId="5" applyAlignment="0" applyNumberFormat="0" applyFill="0" applyProtection="0"/>
    <xf numFmtId="0" fontId="16" fillId="0" borderId="0" applyAlignment="0" applyBorder="0" applyNumberFormat="0" applyFill="0" applyProtection="0"/>
    <xf numFmtId="0" fontId="17" fillId="7" borderId="1" applyAlignment="0" applyNumberFormat="0" applyProtection="0"/>
    <xf numFmtId="0" fontId="18" fillId="0" borderId="6" applyAlignment="0" applyNumberFormat="0" applyFill="0" applyProtection="0"/>
    <xf numFmtId="0" fontId="19" fillId="22" borderId="0" applyAlignment="0" applyBorder="0" applyNumberFormat="0" applyProtection="0"/>
    <xf numFmtId="0" fontId="2" fillId="23" borderId="7" applyAlignment="0" applyFont="0" applyNumberFormat="0" applyProtection="0"/>
    <xf numFmtId="0" fontId="20" fillId="20" borderId="8" applyAlignment="0" applyNumberFormat="0" applyProtection="0"/>
    <xf numFmtId="0" fontId="21" fillId="0" borderId="0" applyAlignment="0" applyBorder="0" applyNumberFormat="0" applyFill="0" applyProtection="0"/>
    <xf numFmtId="0" fontId="22" fillId="0" borderId="9" applyAlignment="0" applyNumberFormat="0" applyFill="0" applyProtection="0"/>
    <xf numFmtId="0" fontId="23" fillId="0" borderId="0" applyAlignment="0" applyBorder="0" applyNumberFormat="0" applyFill="0" applyProtection="0"/>
    <xf numFmtId="0" fontId="1" fillId="0" borderId="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25" borderId="0" applyAlignment="0" applyBorder="0" applyNumberFormat="0" applyProtection="0"/>
    <xf numFmtId="0" fontId="1" fillId="26" borderId="0" applyAlignment="0" applyBorder="0" applyNumberFormat="0" applyProtection="0"/>
    <xf numFmtId="0" fontId="1" fillId="0" borderId="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57" borderId="18" applyAlignment="0" applyFont="0" applyNumberFormat="0" applyProtection="0"/>
    <xf numFmtId="0" fontId="1" fillId="0" borderId="0"/>
    <xf numFmtId="0" fontId="1" fillId="0" borderId="0"/>
    <xf numFmtId="0" fontId="1" fillId="0" borderId="0"/>
    <xf numFmtId="43" fontId="1" fillId="0" borderId="0" applyAlignment="0" applyBorder="0" applyFont="0" applyFill="0" applyProtection="0"/>
    <xf numFmtId="0" fontId="1" fillId="0" borderId="0"/>
    <xf numFmtId="0" fontId="1" fillId="57" borderId="18" applyAlignment="0" applyFont="0" applyNumberFormat="0" applyProtection="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Alignment="0" applyBorder="0" applyFont="0" applyFill="0" applyProtection="0"/>
    <xf numFmtId="43"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0" borderId="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0" borderId="0"/>
    <xf numFmtId="0" fontId="1" fillId="0" borderId="0"/>
    <xf numFmtId="0" fontId="1" fillId="0" borderId="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42" fillId="0" borderId="0"/>
    <xf numFmtId="0" fontId="1" fillId="0" borderId="0"/>
    <xf numFmtId="0" fontId="1" fillId="0" borderId="0"/>
    <xf numFmtId="43" fontId="1" fillId="0" borderId="0" applyAlignment="0" applyBorder="0" applyFont="0" applyFill="0" applyProtection="0"/>
    <xf numFmtId="0" fontId="1" fillId="0" borderId="0"/>
    <xf numFmtId="0" fontId="1" fillId="0" borderId="0"/>
    <xf numFmtId="0" fontId="1" fillId="57" borderId="18" applyAlignment="0" applyFont="0" applyNumberFormat="0" applyProtection="0"/>
    <xf numFmtId="0" fontId="1" fillId="0" borderId="0"/>
    <xf numFmtId="0" fontId="1" fillId="0" borderId="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9" fontId="1" fillId="0" borderId="0" applyAlignment="0" applyBorder="0" applyFont="0" applyFill="0" applyProtection="0"/>
    <xf numFmtId="0" fontId="1" fillId="0" borderId="0"/>
    <xf numFmtId="43" fontId="1" fillId="0" borderId="0" applyAlignment="0" applyBorder="0" applyFont="0" applyFill="0" applyProtection="0"/>
    <xf numFmtId="9" fontId="1" fillId="0" borderId="0" applyAlignment="0" applyBorder="0" applyFont="0" applyFill="0" applyProtection="0"/>
    <xf numFmtId="43" fontId="1" fillId="0" borderId="0" applyAlignment="0" applyBorder="0" applyFont="0" applyFill="0" applyProtection="0"/>
    <xf numFmtId="9" fontId="1" fillId="0" borderId="0" applyAlignment="0" applyBorder="0" applyFont="0" applyFill="0" applyProtection="0"/>
    <xf numFmtId="43" fontId="1"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0" borderId="0"/>
    <xf numFmtId="0" fontId="1" fillId="0" borderId="0"/>
    <xf numFmtId="0" fontId="1" fillId="0" borderId="0"/>
    <xf numFmtId="43" fontId="1" fillId="0" borderId="0" applyAlignment="0" applyBorder="0" applyFont="0" applyFill="0" applyProtection="0"/>
    <xf numFmtId="0" fontId="1" fillId="31" borderId="0" applyAlignment="0" applyBorder="0" applyNumberFormat="0" applyProtection="0"/>
    <xf numFmtId="9" fontId="1" fillId="0" borderId="0" applyAlignment="0" applyBorder="0" applyFont="0" applyFill="0" applyProtection="0"/>
    <xf numFmtId="0" fontId="1" fillId="28" borderId="0" applyAlignment="0" applyBorder="0" applyNumberFormat="0" applyProtection="0"/>
    <xf numFmtId="0" fontId="1" fillId="0" borderId="0"/>
    <xf numFmtId="0" fontId="1" fillId="27" borderId="0" applyAlignment="0" applyBorder="0" applyNumberFormat="0" applyProtection="0"/>
    <xf numFmtId="0" fontId="1" fillId="0" borderId="0"/>
    <xf numFmtId="0" fontId="1" fillId="26" borderId="0" applyAlignment="0" applyBorder="0" applyNumberFormat="0" applyProtection="0"/>
    <xf numFmtId="0" fontId="1" fillId="57" borderId="18" applyAlignment="0" applyFont="0" applyNumberFormat="0" applyProtection="0"/>
    <xf numFmtId="0" fontId="1" fillId="25" borderId="0" applyAlignment="0" applyBorder="0" applyNumberFormat="0" applyProtection="0"/>
    <xf numFmtId="0" fontId="1" fillId="0" borderId="0"/>
    <xf numFmtId="0" fontId="1" fillId="34" borderId="0" applyAlignment="0" applyBorder="0" applyNumberFormat="0" applyProtection="0"/>
    <xf numFmtId="0" fontId="1" fillId="33" borderId="0" applyAlignment="0" applyBorder="0" applyNumberFormat="0" applyProtection="0"/>
    <xf numFmtId="0" fontId="1" fillId="32" borderId="0" applyAlignment="0" applyBorder="0" applyNumberFormat="0" applyProtection="0"/>
    <xf numFmtId="0" fontId="1" fillId="29" borderId="0" applyAlignment="0" applyBorder="0" applyNumberFormat="0" applyProtection="0"/>
    <xf numFmtId="0" fontId="1" fillId="0" borderId="0"/>
    <xf numFmtId="0" fontId="1" fillId="30" borderId="0" applyAlignment="0" applyBorder="0" applyNumberFormat="0" applyProtection="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0" borderId="0"/>
    <xf numFmtId="0" fontId="1" fillId="0" borderId="0"/>
    <xf numFmtId="0" fontId="1" fillId="0" borderId="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1" fillId="0" borderId="0"/>
    <xf numFmtId="0" fontId="1" fillId="0" borderId="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43" fontId="1" fillId="0" borderId="0" applyAlignment="0" applyBorder="0" applyFont="0" applyFill="0" applyProtection="0"/>
    <xf numFmtId="0" fontId="1" fillId="0" borderId="0"/>
    <xf numFmtId="0" fontId="1" fillId="0" borderId="0"/>
    <xf numFmtId="0" fontId="1" fillId="57" borderId="18" applyAlignment="0" applyFont="0" applyNumberFormat="0" applyProtection="0"/>
    <xf numFmtId="0" fontId="1" fillId="0" borderId="0"/>
    <xf numFmtId="0" fontId="1" fillId="0" borderId="0"/>
    <xf numFmtId="0" fontId="1" fillId="25" borderId="0" applyAlignment="0" applyBorder="0" applyNumberFormat="0" applyProtection="0"/>
    <xf numFmtId="0" fontId="1" fillId="31" borderId="0" applyAlignment="0" applyBorder="0" applyNumberFormat="0" applyProtection="0"/>
    <xf numFmtId="0" fontId="1" fillId="26" borderId="0" applyAlignment="0" applyBorder="0" applyNumberFormat="0" applyProtection="0"/>
    <xf numFmtId="0" fontId="1" fillId="32" borderId="0" applyAlignment="0" applyBorder="0" applyNumberFormat="0" applyProtection="0"/>
    <xf numFmtId="0" fontId="1" fillId="27" borderId="0" applyAlignment="0" applyBorder="0" applyNumberFormat="0" applyProtection="0"/>
    <xf numFmtId="0" fontId="1" fillId="33" borderId="0" applyAlignment="0" applyBorder="0" applyNumberFormat="0" applyProtection="0"/>
    <xf numFmtId="0" fontId="1" fillId="28" borderId="0" applyAlignment="0" applyBorder="0" applyNumberFormat="0" applyProtection="0"/>
    <xf numFmtId="0" fontId="1" fillId="34" borderId="0" applyAlignment="0" applyBorder="0" applyNumberFormat="0" applyProtection="0"/>
    <xf numFmtId="0" fontId="1" fillId="29" borderId="0" applyAlignment="0" applyBorder="0" applyNumberFormat="0" applyProtection="0"/>
    <xf numFmtId="0" fontId="1" fillId="35" borderId="0" applyAlignment="0" applyBorder="0" applyNumberFormat="0" applyProtection="0"/>
    <xf numFmtId="0" fontId="1" fillId="30" borderId="0" applyAlignment="0" applyBorder="0" applyNumberFormat="0" applyProtection="0"/>
    <xf numFmtId="0" fontId="1" fillId="36" borderId="0" applyAlignment="0" applyBorder="0" applyNumberForma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Alignment="0" applyBorder="0" applyFont="0" applyFill="0" applyProtection="0"/>
    <xf numFmtId="0" fontId="1" fillId="0" borderId="0"/>
    <xf numFmtId="43" fontId="1" fillId="0" borderId="0" applyAlignment="0" applyBorder="0" applyFont="0" applyFill="0" applyProtection="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1" fillId="0" borderId="0"/>
    <xf numFmtId="0" fontId="1" fillId="0" borderId="0"/>
    <xf numFmtId="43" fontId="1" fillId="0" borderId="0" applyAlignment="0" applyBorder="0" applyFont="0" applyFill="0" applyProtection="0"/>
    <xf numFmtId="0" fontId="1" fillId="25"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57" borderId="18" applyAlignment="0" applyFont="0" applyNumberFormat="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44" fontId="1" fillId="0" borderId="0" applyAlignment="0" applyBorder="0" applyFont="0" applyFill="0" applyProtection="0"/>
    <xf numFmtId="166" fontId="2" fillId="0" borderId="0" applyAlignment="0" applyBorder="0" applyFont="0" applyFill="0" applyProtection="0"/>
    <xf numFmtId="43" fontId="7" fillId="0" borderId="0" applyAlignment="0" applyBorder="0" applyFont="0" applyFill="0" applyProtection="0"/>
    <xf numFmtId="43" fontId="7" fillId="0" borderId="0" applyAlignment="0" applyBorder="0" applyFont="0" applyFill="0" applyProtection="0"/>
    <xf numFmtId="43" fontId="2" fillId="0" borderId="0" applyAlignment="0" applyBorder="0" applyFont="0" applyFill="0" applyProtection="0"/>
    <xf numFmtId="43" fontId="7" fillId="0" borderId="0" applyAlignment="0" applyBorder="0" applyFont="0" applyFill="0" applyProtection="0"/>
    <xf numFmtId="43" fontId="2" fillId="0" borderId="0" applyAlignment="0" applyBorder="0" applyFont="0" applyFill="0" applyProtection="0"/>
    <xf numFmtId="43" fontId="7" fillId="0" borderId="0" applyAlignment="0" applyBorder="0" applyFont="0" applyFill="0" applyProtection="0"/>
    <xf numFmtId="43" fontId="7"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7"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3" fontId="2" fillId="0" borderId="0" applyAlignment="0" applyBorder="0" applyFill="0" applyProtection="0"/>
    <xf numFmtId="0" fontId="65" fillId="0" borderId="0"/>
    <xf numFmtId="0" fontId="65" fillId="0" borderId="0"/>
    <xf numFmtId="0" fontId="65" fillId="0" borderId="0"/>
    <xf numFmtId="0" fontId="65" fillId="0" borderId="0"/>
    <xf numFmtId="0" fontId="65" fillId="0" borderId="0"/>
    <xf numFmtId="166" fontId="2" fillId="0" borderId="0" applyAlignment="0" applyBorder="0" applyFont="0" applyFill="0" applyProtection="0"/>
    <xf numFmtId="166" fontId="2"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166" fontId="2" fillId="0" borderId="0" applyAlignment="0" applyBorder="0" applyFont="0" applyFill="0" applyProtection="0"/>
    <xf numFmtId="166" fontId="2" fillId="0" borderId="0" applyAlignment="0" applyBorder="0" applyFont="0" applyFill="0" applyProtection="0"/>
    <xf numFmtId="44" fontId="2" fillId="0" borderId="0" applyAlignment="0" applyBorder="0" applyFont="0" applyFill="0" applyProtection="0"/>
    <xf numFmtId="166" fontId="2"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166" fontId="2"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166" fontId="2" fillId="0" borderId="0" applyAlignment="0" applyBorder="0" applyFont="0" applyFill="0" applyProtection="0"/>
    <xf numFmtId="0" fontId="65" fillId="0" borderId="0"/>
    <xf numFmtId="0" fontId="64" fillId="0" borderId="0"/>
    <xf numFmtId="167" fontId="66" fillId="58" borderId="0"/>
    <xf numFmtId="0" fontId="65" fillId="0" borderId="22"/>
    <xf numFmtId="0" fontId="65" fillId="0" borderId="22"/>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37" fontId="67" fillId="0" borderId="0"/>
    <xf numFmtId="0" fontId="2" fillId="0" borderId="0"/>
    <xf numFmtId="0" fontId="1" fillId="0" borderId="0"/>
    <xf numFmtId="0" fontId="1" fillId="0" borderId="0"/>
    <xf numFmtId="0" fontId="1" fillId="0" borderId="0"/>
    <xf numFmtId="0" fontId="7" fillId="0" borderId="0"/>
    <xf numFmtId="0" fontId="7" fillId="0" borderId="0"/>
    <xf numFmtId="0" fontId="1" fillId="0" borderId="0"/>
    <xf numFmtId="0" fontId="2" fillId="0" borderId="0"/>
    <xf numFmtId="0" fontId="1" fillId="0" borderId="0"/>
    <xf numFmtId="0" fontId="1" fillId="0" borderId="0"/>
    <xf numFmtId="0" fontId="54"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3" fillId="0" borderId="0"/>
    <xf numFmtId="0" fontId="4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3" fillId="0" borderId="0"/>
    <xf numFmtId="0" fontId="2" fillId="57" borderId="18" applyAlignment="0" applyFont="0" applyNumberFormat="0" applyProtection="0"/>
    <xf numFmtId="0" fontId="65" fillId="0" borderId="0"/>
    <xf numFmtId="9" fontId="42" fillId="0" borderId="0" applyAlignment="0" applyBorder="0" applyFont="0" applyFill="0" applyProtection="0"/>
    <xf numFmtId="9" fontId="7"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165" fontId="68" fillId="59" borderId="0" applyBorder="0" applyFont="0" applyProtection="0">
      <alignment horizontal="left"/>
    </xf>
    <xf numFmtId="0" fontId="64" fillId="0" borderId="0">
      <alignment horizontal="right"/>
    </xf>
    <xf numFmtId="165" fontId="50" fillId="0" borderId="0">
      <alignment horizontal="left"/>
    </xf>
    <xf numFmtId="37" fontId="69" fillId="60" borderId="23" applyBorder="0">
      <alignment horizontal="left"/>
    </xf>
    <xf numFmtId="168" fontId="63"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44"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25" borderId="0" applyAlignment="0" applyBorder="0" applyNumberFormat="0" applyProtection="0"/>
    <xf numFmtId="0" fontId="1" fillId="25" borderId="0" applyAlignment="0" applyBorder="0" applyNumberFormat="0" applyProtection="0"/>
    <xf numFmtId="0" fontId="1" fillId="26" borderId="0" applyAlignment="0" applyBorder="0" applyNumberFormat="0" applyProtection="0"/>
    <xf numFmtId="0" fontId="1" fillId="26" borderId="0" applyAlignment="0" applyBorder="0" applyNumberFormat="0" applyProtection="0"/>
    <xf numFmtId="0" fontId="1" fillId="27" borderId="0" applyAlignment="0" applyBorder="0" applyNumberFormat="0" applyProtection="0"/>
    <xf numFmtId="0" fontId="1" fillId="27" borderId="0" applyAlignment="0" applyBorder="0" applyNumberFormat="0" applyProtection="0"/>
    <xf numFmtId="0" fontId="1" fillId="28" borderId="0" applyAlignment="0" applyBorder="0" applyNumberFormat="0" applyProtection="0"/>
    <xf numFmtId="0" fontId="1" fillId="28" borderId="0" applyAlignment="0" applyBorder="0" applyNumberFormat="0" applyProtection="0"/>
    <xf numFmtId="0" fontId="1" fillId="29" borderId="0" applyAlignment="0" applyBorder="0" applyNumberFormat="0" applyProtection="0"/>
    <xf numFmtId="0" fontId="1" fillId="29" borderId="0" applyAlignment="0" applyBorder="0" applyNumberFormat="0" applyProtection="0"/>
    <xf numFmtId="0" fontId="1" fillId="30" borderId="0" applyAlignment="0" applyBorder="0" applyNumberFormat="0" applyProtection="0"/>
    <xf numFmtId="0" fontId="1" fillId="30" borderId="0" applyAlignment="0" applyBorder="0" applyNumberFormat="0" applyProtection="0"/>
    <xf numFmtId="0" fontId="1" fillId="31" borderId="0" applyAlignment="0" applyBorder="0" applyNumberFormat="0" applyProtection="0"/>
    <xf numFmtId="0" fontId="1" fillId="31" borderId="0" applyAlignment="0" applyBorder="0" applyNumberFormat="0" applyProtection="0"/>
    <xf numFmtId="0" fontId="1" fillId="32" borderId="0" applyAlignment="0" applyBorder="0" applyNumberFormat="0" applyProtection="0"/>
    <xf numFmtId="0" fontId="1" fillId="32" borderId="0" applyAlignment="0" applyBorder="0" applyNumberFormat="0" applyProtection="0"/>
    <xf numFmtId="0" fontId="1" fillId="33" borderId="0" applyAlignment="0" applyBorder="0" applyNumberFormat="0" applyProtection="0"/>
    <xf numFmtId="0" fontId="1" fillId="33" borderId="0" applyAlignment="0" applyBorder="0" applyNumberFormat="0" applyProtection="0"/>
    <xf numFmtId="0" fontId="1" fillId="34" borderId="0" applyAlignment="0" applyBorder="0" applyNumberFormat="0" applyProtection="0"/>
    <xf numFmtId="0" fontId="1" fillId="34" borderId="0" applyAlignment="0" applyBorder="0" applyNumberFormat="0" applyProtection="0"/>
    <xf numFmtId="0" fontId="1" fillId="35" borderId="0" applyAlignment="0" applyBorder="0" applyNumberFormat="0" applyProtection="0"/>
    <xf numFmtId="0" fontId="1" fillId="35" borderId="0" applyAlignment="0" applyBorder="0" applyNumberFormat="0" applyProtection="0"/>
    <xf numFmtId="0" fontId="1" fillId="36" borderId="0" applyAlignment="0" applyBorder="0" applyNumberFormat="0" applyProtection="0"/>
    <xf numFmtId="0" fontId="1" fillId="36" borderId="0" applyAlignment="0" applyBorder="0" applyNumberFormat="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18" applyAlignment="0" applyFont="0" applyNumberFormat="0" applyProtection="0"/>
    <xf numFmtId="0" fontId="1" fillId="57" borderId="18" applyAlignment="0" applyFont="0" applyNumberFormat="0" applyProtection="0"/>
    <xf numFmtId="0" fontId="1" fillId="57" borderId="18" applyAlignment="0" applyFont="0" applyNumberFormat="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44"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3"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9"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xf numFmtId="0" fontId="0" fillId="0" borderId="0" xfId="0"/>
    <xf numFmtId="49" fontId="3" fillId="0" borderId="0" xfId="0" applyFont="1" applyNumberFormat="1"/>
    <xf numFmtId="1" fontId="3" fillId="0" borderId="0" xfId="0" applyFont="1" applyNumberFormat="1"/>
    <xf numFmtId="49" fontId="0" fillId="0" borderId="0" xfId="0" applyNumberFormat="1"/>
    <xf numFmtId="1" fontId="0" fillId="0" borderId="0" xfId="0" applyNumberFormat="1"/>
    <xf numFmtId="49" fontId="5" fillId="0" borderId="0" xfId="0" applyFont="1" applyNumberFormat="1"/>
    <xf numFmtId="0" fontId="1" fillId="0" borderId="0" xfId="5853" applyFont="1" applyProtection="1">
      <protection hidden="1"/>
    </xf>
    <xf numFmtId="0" fontId="1" fillId="61" borderId="0" xfId="5853" applyFont="1" applyFill="1" applyProtection="1">
      <protection hidden="1"/>
    </xf>
    <xf numFmtId="0" fontId="39" fillId="0" borderId="0" xfId="5853" applyAlignment="1" applyFont="1" applyProtection="1">
      <alignment vertical="center" wrapText="1"/>
      <protection hidden="1"/>
    </xf>
    <xf numFmtId="0" fontId="39" fillId="61" borderId="0" xfId="5853" applyAlignment="1" applyFont="1" applyFill="1" applyProtection="1">
      <alignment horizontal="center" vertical="center" wrapText="1"/>
      <protection hidden="1"/>
    </xf>
    <xf numFmtId="0" fontId="1" fillId="62" borderId="0" xfId="5853" applyFont="1" applyFill="1" applyProtection="1">
      <protection hidden="1"/>
    </xf>
    <xf numFmtId="164" fontId="1" fillId="0" borderId="0" xfId="5853" applyFont="1" applyNumberFormat="1" applyProtection="1">
      <protection locked="0"/>
    </xf>
    <xf numFmtId="0" fontId="39" fillId="61" borderId="24" xfId="5853" applyBorder="1" applyFont="1" applyFill="1" applyProtection="1">
      <protection hidden="1"/>
    </xf>
    <xf numFmtId="0" fontId="1" fillId="61" borderId="0" xfId="5853" applyAlignment="1" applyFont="1" applyFill="1" applyProtection="1">
      <alignment horizontal="left"/>
      <protection hidden="1"/>
    </xf>
    <xf numFmtId="0" fontId="39" fillId="61" borderId="0" xfId="5853" applyAlignment="1" applyFont="1" applyFill="1" applyProtection="1">
      <alignment vertical="center" wrapText="1"/>
      <protection hidden="1"/>
    </xf>
    <xf numFmtId="0" fontId="39" fillId="61" borderId="0" xfId="5853" applyAlignment="1" applyFont="1" applyFill="1" applyProtection="1">
      <alignment horizontal="left" vertical="center" wrapText="1"/>
      <protection hidden="1"/>
    </xf>
    <xf numFmtId="0" fontId="1" fillId="0" borderId="0" xfId="5853" applyAlignment="1" applyFont="1" applyProtection="1">
      <alignment horizontal="left"/>
      <protection hidden="1"/>
    </xf>
    <xf numFmtId="0" fontId="74" fillId="61" borderId="0" xfId="5853" applyFont="1" applyFill="1" applyProtection="1">
      <protection hidden="1"/>
    </xf>
    <xf numFmtId="164" fontId="74" fillId="61" borderId="0" xfId="5853" applyAlignment="1" applyFont="1" applyNumberFormat="1" applyFill="1" applyProtection="1">
      <alignment horizontal="center"/>
      <protection hidden="1"/>
    </xf>
    <xf numFmtId="164" fontId="1" fillId="61" borderId="0" xfId="5853" applyFont="1" applyNumberFormat="1" applyFill="1" applyProtection="1">
      <protection hidden="1"/>
    </xf>
    <xf numFmtId="0" fontId="1" fillId="0" borderId="0" xfId="5853" applyFont="1" applyFill="1" applyProtection="1">
      <protection hidden="1"/>
    </xf>
    <xf numFmtId="0" fontId="0" fillId="63" borderId="0" xfId="0" applyFill="1" applyProtection="1">
      <protection hidden="1"/>
    </xf>
    <xf numFmtId="0" fontId="2" fillId="63" borderId="0" xfId="0" applyFont="1" applyFill="1" applyProtection="1">
      <protection hidden="1"/>
    </xf>
    <xf numFmtId="41" fontId="2" fillId="63" borderId="0" xfId="0" applyFont="1" applyNumberFormat="1" applyFill="1" applyProtection="1">
      <protection hidden="1"/>
    </xf>
    <xf numFmtId="1" fontId="2" fillId="63" borderId="0" xfId="0" applyFont="1" applyNumberFormat="1" applyFill="1" applyProtection="1">
      <protection hidden="1"/>
    </xf>
    <xf numFmtId="0" fontId="2" fillId="0" borderId="0" xfId="0" applyFont="1" applyFill="1" applyProtection="1">
      <protection hidden="1"/>
    </xf>
    <xf numFmtId="0" fontId="0" fillId="0" borderId="0" xfId="0" applyFill="1" applyProtection="1">
      <protection hidden="1"/>
    </xf>
    <xf numFmtId="0" fontId="0" fillId="0" borderId="0" xfId="0" applyAlignment="1" applyFill="1" applyProtection="1">
      <alignment horizontal="center"/>
      <protection hidden="1"/>
    </xf>
    <xf numFmtId="164" fontId="0" fillId="0" borderId="0" xfId="0" applyNumberFormat="1" applyFill="1" applyProtection="1">
      <protection hidden="1"/>
    </xf>
    <xf numFmtId="0" fontId="6" fillId="63" borderId="0" xfId="34" applyAlignment="1" applyFont="1" applyFill="1" applyProtection="1">
      <protection hidden="1"/>
    </xf>
    <xf numFmtId="164" fontId="24" fillId="0" borderId="0" xfId="0" applyAlignment="1" applyFont="1" applyNumberFormat="1" applyFill="1" applyProtection="1">
      <protection hidden="1"/>
    </xf>
    <xf numFmtId="0" fontId="24" fillId="0" borderId="0" xfId="0" applyAlignment="1" applyFont="1" applyFill="1" applyProtection="1">
      <protection hidden="1"/>
    </xf>
    <xf numFmtId="41" fontId="0" fillId="63" borderId="0" xfId="0" applyNumberFormat="1" applyFill="1" applyProtection="1">
      <protection hidden="1"/>
    </xf>
    <xf numFmtId="1" fontId="0" fillId="0" borderId="0" xfId="0" applyNumberFormat="1" applyFill="1" applyProtection="1">
      <protection hidden="1"/>
    </xf>
    <xf numFmtId="41" fontId="2" fillId="64" borderId="0" xfId="0" applyAlignment="1" applyFont="1" applyNumberFormat="1" applyFill="1" applyProtection="1">
      <alignment horizontal="left"/>
      <protection hidden="1"/>
    </xf>
    <xf numFmtId="1" fontId="0" fillId="0" borderId="0" xfId="0" applyAlignment="1" applyNumberFormat="1" applyFill="1" applyProtection="1">
      <alignment horizontal="left"/>
      <protection hidden="1"/>
    </xf>
    <xf numFmtId="0" fontId="0" fillId="0" borderId="0" xfId="0" applyBorder="1" applyFill="1" applyProtection="1">
      <protection hidden="1"/>
    </xf>
    <xf numFmtId="41" fontId="0" fillId="63" borderId="0" xfId="0" applyAlignment="1" applyNumberFormat="1" applyFill="1" applyProtection="1">
      <alignment horizontal="left"/>
      <protection hidden="1"/>
    </xf>
    <xf numFmtId="0" fontId="71" fillId="0" borderId="0" xfId="0" applyFont="1" applyFill="1" applyProtection="1">
      <protection hidden="1"/>
    </xf>
    <xf numFmtId="49" fontId="71" fillId="64" borderId="0" xfId="0" applyFont="1" applyNumberFormat="1" applyFill="1" applyProtection="1">
      <protection hidden="1"/>
    </xf>
    <xf numFmtId="1" fontId="2" fillId="0" borderId="0" xfId="0" applyAlignment="1" applyFont="1" applyNumberFormat="1" applyFill="1" applyProtection="1">
      <alignment horizontal="left"/>
      <protection hidden="1"/>
    </xf>
    <xf numFmtId="0" fontId="72" fillId="0" borderId="0" xfId="0" applyFont="1" applyFill="1" applyProtection="1">
      <protection hidden="1"/>
    </xf>
    <xf numFmtId="41" fontId="0" fillId="0" borderId="0" xfId="0" applyAlignment="1" applyNumberFormat="1" applyFill="1" applyProtection="1">
      <alignment horizontal="left"/>
      <protection hidden="1"/>
    </xf>
    <xf numFmtId="14" fontId="2" fillId="64" borderId="0" xfId="0" applyAlignment="1" applyFont="1" applyNumberFormat="1" applyFill="1" applyProtection="1">
      <alignment horizontal="left"/>
      <protection hidden="1"/>
    </xf>
    <xf numFmtId="14" fontId="0" fillId="64" borderId="0" xfId="0" applyAlignment="1" applyNumberFormat="1" applyFill="1" applyProtection="1">
      <alignment horizontal="left"/>
      <protection hidden="1"/>
    </xf>
    <xf numFmtId="41" fontId="0" fillId="0" borderId="0" xfId="0" applyNumberFormat="1" applyFill="1" applyProtection="1">
      <protection hidden="1"/>
    </xf>
    <xf numFmtId="0" fontId="3" fillId="0" borderId="0" xfId="0" applyFont="1" applyFill="1" applyProtection="1">
      <protection hidden="1"/>
    </xf>
    <xf numFmtId="0" fontId="73" fillId="0" borderId="0" xfId="2399" applyAlignment="1" applyFont="1" applyProtection="1">
      <alignment horizontal="center"/>
      <protection hidden="1"/>
    </xf>
    <xf numFmtId="1" fontId="3" fillId="0" borderId="0" xfId="0" applyFont="1" applyNumberFormat="1" applyFill="1" applyProtection="1">
      <protection hidden="1"/>
    </xf>
    <xf numFmtId="0" fontId="3" fillId="0" borderId="0" xfId="0" applyAlignment="1" applyFont="1" applyFill="1" applyProtection="1">
      <alignment horizontal="center"/>
      <protection hidden="1"/>
    </xf>
    <xf numFmtId="164" fontId="3" fillId="0" borderId="0" xfId="0" applyFont="1" applyNumberFormat="1" applyFill="1" applyProtection="1">
      <protection hidden="1"/>
    </xf>
    <xf numFmtId="0" fontId="70" fillId="65" borderId="0" xfId="0" applyAlignment="1" applyFont="1" applyFill="1" applyProtection="1">
      <alignment horizontal="center"/>
      <protection hidden="1"/>
    </xf>
    <xf numFmtId="0" fontId="70" fillId="65" borderId="0" xfId="0" applyAlignment="1" applyFont="1" applyFill="1" applyProtection="1">
      <alignment horizontal="center" wrapText="1"/>
      <protection hidden="1"/>
    </xf>
    <xf numFmtId="0" fontId="2" fillId="65" borderId="0" xfId="0" applyAlignment="1" applyFont="1" applyFill="1" applyProtection="1">
      <alignment horizontal="center"/>
      <protection hidden="1"/>
    </xf>
    <xf numFmtId="1" fontId="0" fillId="65" borderId="0" xfId="0" applyAlignment="1" applyNumberFormat="1" applyFill="1" applyProtection="1">
      <alignment horizontal="center"/>
      <protection hidden="1"/>
    </xf>
    <xf numFmtId="0" fontId="70" fillId="65" borderId="0" xfId="0" applyAlignment="1" applyFont="1" applyFill="1" applyProtection="1">
      <alignment horizontal="left"/>
      <protection hidden="1"/>
    </xf>
    <xf numFmtId="0" fontId="70" fillId="65" borderId="0" xfId="0" applyAlignment="1" applyFont="1" applyFill="1" applyProtection="1">
      <alignment horizontal="left" wrapText="1"/>
      <protection hidden="1"/>
    </xf>
    <xf numFmtId="164" fontId="0" fillId="65" borderId="0" xfId="0" applyNumberFormat="1" applyFill="1" applyProtection="1">
      <protection hidden="1"/>
    </xf>
    <xf numFmtId="0" fontId="2" fillId="65" borderId="0" xfId="0" applyAlignment="1" applyFont="1" applyFill="1" applyProtection="1">
      <alignment horizontal="left"/>
      <protection hidden="1"/>
    </xf>
    <xf numFmtId="0" fontId="1" fillId="0" borderId="0" xfId="5853" applyAlignment="1" applyFont="1" applyProtection="1">
      <alignment horizontal="left"/>
      <protection locked="0"/>
    </xf>
    <xf numFmtId="0" fontId="2" fillId="66" borderId="0" xfId="0" applyFont="1" applyFill="1" applyProtection="1">
      <protection hidden="1"/>
    </xf>
    <xf numFmtId="0" fontId="0" fillId="66" borderId="0" xfId="0" applyFill="1" applyProtection="1">
      <protection hidden="1"/>
    </xf>
    <xf numFmtId="41" fontId="0" fillId="66" borderId="0" xfId="0" applyNumberFormat="1" applyFill="1" applyProtection="1">
      <protection hidden="1"/>
    </xf>
    <xf numFmtId="1" fontId="0" fillId="66" borderId="0" xfId="0" applyNumberFormat="1" applyFill="1" applyProtection="1">
      <protection hidden="1"/>
    </xf>
    <xf numFmtId="0" fontId="0" fillId="66" borderId="0" xfId="0" applyAlignment="1" applyFill="1" applyProtection="1">
      <alignment horizontal="center"/>
      <protection hidden="1"/>
    </xf>
    <xf numFmtId="164" fontId="0" fillId="66" borderId="0" xfId="0" applyNumberFormat="1" applyFill="1" applyProtection="1">
      <protection hidden="1"/>
    </xf>
    <xf numFmtId="0" fontId="1" fillId="0" borderId="0" xfId="5853" applyAlignment="1" applyFont="1" applyProtection="1">
      <alignment wrapText="1"/>
      <protection hidden="1"/>
    </xf>
    <xf numFmtId="0" fontId="1" fillId="61" borderId="0" xfId="5853" applyAlignment="1" applyFont="1" applyFill="1" applyProtection="1">
      <alignment wrapText="1"/>
      <protection hidden="1"/>
    </xf>
    <xf numFmtId="0" fontId="1" fillId="67" borderId="0" xfId="5853" applyAlignment="1" applyFont="1" applyFill="1" applyProtection="1">
      <alignment wrapText="1"/>
      <protection hidden="1"/>
    </xf>
    <xf numFmtId="0" fontId="1" fillId="61" borderId="0" xfId="5853" applyAlignment="1" applyFont="1" applyFill="1" applyProtection="1">
      <protection hidden="1"/>
    </xf>
    <xf numFmtId="0" fontId="39" fillId="61" borderId="0" xfId="5853" applyFont="1" applyFill="1" applyProtection="1">
      <protection hidden="1"/>
    </xf>
    <xf numFmtId="14" fontId="1" fillId="61" borderId="0" xfId="5853" applyFont="1" applyNumberFormat="1" applyFill="1" applyProtection="1">
      <protection hidden="1"/>
    </xf>
    <xf numFmtId="0" fontId="42" fillId="0" borderId="0" xfId="0" applyFont="1"/>
    <xf numFmtId="0" fontId="42" fillId="0" borderId="0" xfId="0" applyAlignment="1" applyBorder="1" applyFont="1">
      <alignment horizontal="left" vertical="center" indent="4"/>
    </xf>
    <xf numFmtId="0" fontId="0" fillId="0" borderId="0" xfId="0" applyBorder="1"/>
    <xf numFmtId="0" fontId="80" fillId="0" borderId="0" xfId="34" applyAlignment="1" applyBorder="1" applyFont="1" applyProtection="1"/>
    <xf numFmtId="0" fontId="79" fillId="0" borderId="0" xfId="0" applyAlignment="1" applyBorder="1" applyFont="1">
      <alignment horizontal="left"/>
    </xf>
    <xf numFmtId="0" fontId="73" fillId="0" borderId="0" xfId="0" applyAlignment="1" applyBorder="1" applyFont="1">
      <alignment horizontal="left" vertical="center"/>
    </xf>
    <xf numFmtId="0" fontId="42" fillId="0" borderId="0" xfId="0" applyAlignment="1" applyBorder="1" applyFont="1">
      <alignment horizontal="left"/>
    </xf>
    <xf numFmtId="0" fontId="0" fillId="0" borderId="0" xfId="0" applyAlignment="1" applyBorder="1">
      <alignment horizontal="left"/>
    </xf>
    <xf numFmtId="0" fontId="42" fillId="0" borderId="0" xfId="0" applyAlignment="1" applyBorder="1" applyFont="1">
      <alignment horizontal="left" vertical="center"/>
    </xf>
    <xf numFmtId="0" fontId="73" fillId="0" borderId="0" xfId="0" applyAlignment="1" applyBorder="1" applyFont="1">
      <alignment horizontal="left" vertical="center" wrapText="1"/>
    </xf>
    <xf numFmtId="0" fontId="42" fillId="0" borderId="0" xfId="0" applyAlignment="1" applyBorder="1" applyFont="1">
      <alignment horizontal="left" vertical="center" wrapText="1"/>
    </xf>
    <xf numFmtId="0" fontId="76" fillId="0" borderId="0" xfId="0" applyAlignment="1" applyBorder="1" applyFont="1">
      <alignment horizontal="left" vertical="center"/>
    </xf>
    <xf numFmtId="0" fontId="73" fillId="0" borderId="0" xfId="0" applyAlignment="1" applyBorder="1" applyFont="1">
      <alignment horizontal="left"/>
    </xf>
    <xf numFmtId="0" fontId="73" fillId="0" borderId="0" xfId="0" applyAlignment="1" applyBorder="1" applyFont="1">
      <alignment horizontal="left" wrapText="1"/>
    </xf>
    <xf numFmtId="0" fontId="6" fillId="0" borderId="0" xfId="34" applyAlignment="1" applyBorder="1" applyFont="1" applyProtection="1">
      <alignment horizontal="left"/>
    </xf>
    <xf numFmtId="0" fontId="81" fillId="0" borderId="0" xfId="0" applyAlignment="1" applyBorder="1" applyFont="1">
      <alignment horizontal="left" vertical="center"/>
    </xf>
    <xf numFmtId="0" fontId="2" fillId="0" borderId="0" xfId="0" applyFont="1" applyProtection="1">
      <protection locked="0"/>
    </xf>
    <xf numFmtId="0" fontId="1" fillId="0" borderId="24" xfId="5853" applyAlignment="1" applyBorder="1" applyFont="1" applyFill="1" applyProtection="1">
      <alignment horizontal="center"/>
      <protection locked="0"/>
    </xf>
    <xf numFmtId="0" fontId="24" fillId="0" borderId="0" xfId="0" applyAlignment="1" applyFont="1" applyFill="1" applyProtection="1">
      <alignment horizontal="center"/>
      <protection hidden="1"/>
    </xf>
  </cellXfs>
  <cellStyles count="5854">
    <cellStyle name="20% - Accent1" xfId="1" builtinId="30"/>
    <cellStyle name="20% - Accent1 10" xfId="50"/>
    <cellStyle name="20% - Accent1 11" xfId="49"/>
    <cellStyle name="20% - Accent1 12" xfId="687"/>
    <cellStyle name="20% - Accent1 13" xfId="756"/>
    <cellStyle name="20% - Accent1 13 2" xfId="1090"/>
    <cellStyle name="20% - Accent1 13 3" xfId="1778"/>
    <cellStyle name="20% - Accent1 14" xfId="958"/>
    <cellStyle name="20% - Accent1 14 2" xfId="1091"/>
    <cellStyle name="20% - Accent1 14 3" xfId="1865"/>
    <cellStyle name="20% - Accent1 15" xfId="1058"/>
    <cellStyle name="20% - Accent1 15 2" xfId="1092"/>
    <cellStyle name="20% - Accent1 15 3" xfId="1943"/>
    <cellStyle name="20% - Accent1 16" xfId="1668"/>
    <cellStyle name="20% - Accent1 17" xfId="2231"/>
    <cellStyle name="20% - Accent1 2" xfId="48"/>
    <cellStyle name="20% - Accent1 2 2" xfId="51"/>
    <cellStyle name="20% - Accent1 2 2 2" xfId="1093"/>
    <cellStyle name="20% - Accent1 2 2 2 2" xfId="1357"/>
    <cellStyle name="20% - Accent1 2 2 2 2 2" xfId="1605"/>
    <cellStyle name="20% - Accent1 2 2 2 2 2 2" xfId="2161"/>
    <cellStyle name="20% - Accent1 2 2 2 2 2 3" xfId="2605"/>
    <cellStyle name="20% - Accent1 2 2 2 2 2 4" xfId="3790"/>
    <cellStyle name="20% - Accent1 2 2 2 2 2 5" xfId="4919"/>
    <cellStyle name="20% - Accent1 2 2 2 2 3" xfId="2036"/>
    <cellStyle name="20% - Accent1 2 2 2 2 4" xfId="2336"/>
    <cellStyle name="20% - Accent1 2 2 2 2 5" xfId="2483"/>
    <cellStyle name="20% - Accent1 2 2 2 2 6" xfId="3668"/>
    <cellStyle name="20% - Accent1 2 2 2 2 7" xfId="4797"/>
    <cellStyle name="20% - Accent1 2 2 2 3" xfId="1544"/>
    <cellStyle name="20% - Accent1 2 2 2 3 2" xfId="2100"/>
    <cellStyle name="20% - Accent1 2 2 2 3 3" xfId="2544"/>
    <cellStyle name="20% - Accent1 2 2 2 3 4" xfId="3729"/>
    <cellStyle name="20% - Accent1 2 2 2 3 5" xfId="4858"/>
    <cellStyle name="20% - Accent1 2 2 2 4" xfId="1975"/>
    <cellStyle name="20% - Accent1 2 2 2 5" xfId="2275"/>
    <cellStyle name="20% - Accent1 2 2 2 6" xfId="2422"/>
    <cellStyle name="20% - Accent1 2 2 2 7" xfId="3607"/>
    <cellStyle name="20% - Accent1 2 2 2 8" xfId="4736"/>
    <cellStyle name="20% - Accent1 3" xfId="52"/>
    <cellStyle name="20% - Accent1 3 10" xfId="2276"/>
    <cellStyle name="20% - Accent1 3 11" xfId="2401"/>
    <cellStyle name="20% - Accent1 3 12" xfId="2423"/>
    <cellStyle name="20% - Accent1 3 13" xfId="3608"/>
    <cellStyle name="20% - Accent1 3 14" xfId="4737"/>
    <cellStyle name="20% - Accent1 3 2" xfId="688"/>
    <cellStyle name="20% - Accent1 3 2 2" xfId="1358"/>
    <cellStyle name="20% - Accent1 3 2 2 2" xfId="2037"/>
    <cellStyle name="20% - Accent1 3 2 2 3" xfId="2606"/>
    <cellStyle name="20% - Accent1 3 2 2 4" xfId="3791"/>
    <cellStyle name="20% - Accent1 3 2 2 5" xfId="4920"/>
    <cellStyle name="20% - Accent1 3 2 3" xfId="1606"/>
    <cellStyle name="20% - Accent1 3 2 3 2" xfId="2162"/>
    <cellStyle name="20% - Accent1 3 2 4" xfId="1749"/>
    <cellStyle name="20% - Accent1 3 2 5" xfId="2337"/>
    <cellStyle name="20% - Accent1 3 2 6" xfId="2484"/>
    <cellStyle name="20% - Accent1 3 2 7" xfId="3669"/>
    <cellStyle name="20% - Accent1 3 2 8" xfId="4798"/>
    <cellStyle name="20% - Accent1 3 3" xfId="841"/>
    <cellStyle name="20% - Accent1 3 3 2" xfId="1835"/>
    <cellStyle name="20% - Accent1 3 3 3" xfId="2545"/>
    <cellStyle name="20% - Accent1 3 3 4" xfId="3730"/>
    <cellStyle name="20% - Accent1 3 3 5" xfId="4859"/>
    <cellStyle name="20% - Accent1 3 4" xfId="1017"/>
    <cellStyle name="20% - Accent1 3 4 2" xfId="1902"/>
    <cellStyle name="20% - Accent1 3 5" xfId="1050"/>
    <cellStyle name="20% - Accent1 3 5 2" xfId="1935"/>
    <cellStyle name="20% - Accent1 3 6" xfId="1094"/>
    <cellStyle name="20% - Accent1 3 6 2" xfId="1976"/>
    <cellStyle name="20% - Accent1 3 7" xfId="1545"/>
    <cellStyle name="20% - Accent1 3 7 2" xfId="2101"/>
    <cellStyle name="20% - Accent1 3 8" xfId="1710"/>
    <cellStyle name="20% - Accent1 3 9" xfId="2254"/>
    <cellStyle name="20% - Accent1 4" xfId="53"/>
    <cellStyle name="20% - Accent1 5" xfId="54"/>
    <cellStyle name="20% - Accent1 6" xfId="55"/>
    <cellStyle name="20% - Accent1 7" xfId="56"/>
    <cellStyle name="20% - Accent1 8" xfId="57"/>
    <cellStyle name="20% - Accent1 9" xfId="58"/>
    <cellStyle name="20% - Accent2" xfId="2" builtinId="34"/>
    <cellStyle name="20% - Accent2 10" xfId="59"/>
    <cellStyle name="20% - Accent2 11" xfId="60"/>
    <cellStyle name="20% - Accent2 12" xfId="689"/>
    <cellStyle name="20% - Accent2 13" xfId="758"/>
    <cellStyle name="20% - Accent2 13 2" xfId="1095"/>
    <cellStyle name="20% - Accent2 13 3" xfId="1780"/>
    <cellStyle name="20% - Accent2 14" xfId="960"/>
    <cellStyle name="20% - Accent2 14 2" xfId="1096"/>
    <cellStyle name="20% - Accent2 14 3" xfId="1867"/>
    <cellStyle name="20% - Accent2 15" xfId="1060"/>
    <cellStyle name="20% - Accent2 15 2" xfId="1097"/>
    <cellStyle name="20% - Accent2 15 3" xfId="1945"/>
    <cellStyle name="20% - Accent2 16" xfId="1669"/>
    <cellStyle name="20% - Accent2 17" xfId="2233"/>
    <cellStyle name="20% - Accent2 2" xfId="61"/>
    <cellStyle name="20% - Accent2 2 2" xfId="62"/>
    <cellStyle name="20% - Accent2 2 2 2" xfId="1098"/>
    <cellStyle name="20% - Accent2 2 2 2 2" xfId="1359"/>
    <cellStyle name="20% - Accent2 2 2 2 2 2" xfId="1607"/>
    <cellStyle name="20% - Accent2 2 2 2 2 2 2" xfId="2163"/>
    <cellStyle name="20% - Accent2 2 2 2 2 2 3" xfId="2607"/>
    <cellStyle name="20% - Accent2 2 2 2 2 2 4" xfId="3792"/>
    <cellStyle name="20% - Accent2 2 2 2 2 2 5" xfId="4921"/>
    <cellStyle name="20% - Accent2 2 2 2 2 3" xfId="2038"/>
    <cellStyle name="20% - Accent2 2 2 2 2 4" xfId="2338"/>
    <cellStyle name="20% - Accent2 2 2 2 2 5" xfId="2485"/>
    <cellStyle name="20% - Accent2 2 2 2 2 6" xfId="3670"/>
    <cellStyle name="20% - Accent2 2 2 2 2 7" xfId="4799"/>
    <cellStyle name="20% - Accent2 2 2 2 3" xfId="1546"/>
    <cellStyle name="20% - Accent2 2 2 2 3 2" xfId="2102"/>
    <cellStyle name="20% - Accent2 2 2 2 3 3" xfId="2546"/>
    <cellStyle name="20% - Accent2 2 2 2 3 4" xfId="3731"/>
    <cellStyle name="20% - Accent2 2 2 2 3 5" xfId="4860"/>
    <cellStyle name="20% - Accent2 2 2 2 4" xfId="1977"/>
    <cellStyle name="20% - Accent2 2 2 2 5" xfId="2277"/>
    <cellStyle name="20% - Accent2 2 2 2 6" xfId="2424"/>
    <cellStyle name="20% - Accent2 2 2 2 7" xfId="3609"/>
    <cellStyle name="20% - Accent2 2 2 2 8" xfId="4738"/>
    <cellStyle name="20% - Accent2 3" xfId="63"/>
    <cellStyle name="20% - Accent2 3 10" xfId="2278"/>
    <cellStyle name="20% - Accent2 3 11" xfId="2402"/>
    <cellStyle name="20% - Accent2 3 12" xfId="2425"/>
    <cellStyle name="20% - Accent2 3 13" xfId="3610"/>
    <cellStyle name="20% - Accent2 3 14" xfId="4739"/>
    <cellStyle name="20% - Accent2 3 2" xfId="690"/>
    <cellStyle name="20% - Accent2 3 2 2" xfId="1360"/>
    <cellStyle name="20% - Accent2 3 2 2 2" xfId="2039"/>
    <cellStyle name="20% - Accent2 3 2 2 3" xfId="2608"/>
    <cellStyle name="20% - Accent2 3 2 2 4" xfId="3793"/>
    <cellStyle name="20% - Accent2 3 2 2 5" xfId="4922"/>
    <cellStyle name="20% - Accent2 3 2 3" xfId="1608"/>
    <cellStyle name="20% - Accent2 3 2 3 2" xfId="2164"/>
    <cellStyle name="20% - Accent2 3 2 4" xfId="1750"/>
    <cellStyle name="20% - Accent2 3 2 5" xfId="2339"/>
    <cellStyle name="20% - Accent2 3 2 6" xfId="2486"/>
    <cellStyle name="20% - Accent2 3 2 7" xfId="3671"/>
    <cellStyle name="20% - Accent2 3 2 8" xfId="4800"/>
    <cellStyle name="20% - Accent2 3 3" xfId="842"/>
    <cellStyle name="20% - Accent2 3 3 2" xfId="1836"/>
    <cellStyle name="20% - Accent2 3 3 3" xfId="2547"/>
    <cellStyle name="20% - Accent2 3 3 4" xfId="3732"/>
    <cellStyle name="20% - Accent2 3 3 5" xfId="4861"/>
    <cellStyle name="20% - Accent2 3 4" xfId="1018"/>
    <cellStyle name="20% - Accent2 3 4 2" xfId="1903"/>
    <cellStyle name="20% - Accent2 3 5" xfId="1048"/>
    <cellStyle name="20% - Accent2 3 5 2" xfId="1933"/>
    <cellStyle name="20% - Accent2 3 6" xfId="1099"/>
    <cellStyle name="20% - Accent2 3 6 2" xfId="1978"/>
    <cellStyle name="20% - Accent2 3 7" xfId="1547"/>
    <cellStyle name="20% - Accent2 3 7 2" xfId="2103"/>
    <cellStyle name="20% - Accent2 3 8" xfId="1711"/>
    <cellStyle name="20% - Accent2 3 9" xfId="2255"/>
    <cellStyle name="20% - Accent2 4" xfId="64"/>
    <cellStyle name="20% - Accent2 5" xfId="65"/>
    <cellStyle name="20% - Accent2 6" xfId="66"/>
    <cellStyle name="20% - Accent2 7" xfId="67"/>
    <cellStyle name="20% - Accent2 8" xfId="68"/>
    <cellStyle name="20% - Accent2 9" xfId="69"/>
    <cellStyle name="20% - Accent3" xfId="3" builtinId="38"/>
    <cellStyle name="20% - Accent3 10" xfId="70"/>
    <cellStyle name="20% - Accent3 11" xfId="71"/>
    <cellStyle name="20% - Accent3 12" xfId="692"/>
    <cellStyle name="20% - Accent3 13" xfId="760"/>
    <cellStyle name="20% - Accent3 13 2" xfId="1100"/>
    <cellStyle name="20% - Accent3 13 3" xfId="1782"/>
    <cellStyle name="20% - Accent3 14" xfId="962"/>
    <cellStyle name="20% - Accent3 14 2" xfId="1101"/>
    <cellStyle name="20% - Accent3 14 3" xfId="1869"/>
    <cellStyle name="20% - Accent3 15" xfId="1062"/>
    <cellStyle name="20% - Accent3 15 2" xfId="1102"/>
    <cellStyle name="20% - Accent3 15 3" xfId="1947"/>
    <cellStyle name="20% - Accent3 16" xfId="1670"/>
    <cellStyle name="20% - Accent3 17" xfId="2235"/>
    <cellStyle name="20% - Accent3 2" xfId="72"/>
    <cellStyle name="20% - Accent3 2 2" xfId="73"/>
    <cellStyle name="20% - Accent3 2 2 2" xfId="1103"/>
    <cellStyle name="20% - Accent3 2 2 2 2" xfId="1361"/>
    <cellStyle name="20% - Accent3 2 2 2 2 2" xfId="1609"/>
    <cellStyle name="20% - Accent3 2 2 2 2 2 2" xfId="2165"/>
    <cellStyle name="20% - Accent3 2 2 2 2 2 3" xfId="2609"/>
    <cellStyle name="20% - Accent3 2 2 2 2 2 4" xfId="3794"/>
    <cellStyle name="20% - Accent3 2 2 2 2 2 5" xfId="4923"/>
    <cellStyle name="20% - Accent3 2 2 2 2 3" xfId="2040"/>
    <cellStyle name="20% - Accent3 2 2 2 2 4" xfId="2340"/>
    <cellStyle name="20% - Accent3 2 2 2 2 5" xfId="2487"/>
    <cellStyle name="20% - Accent3 2 2 2 2 6" xfId="3672"/>
    <cellStyle name="20% - Accent3 2 2 2 2 7" xfId="4801"/>
    <cellStyle name="20% - Accent3 2 2 2 3" xfId="1548"/>
    <cellStyle name="20% - Accent3 2 2 2 3 2" xfId="2104"/>
    <cellStyle name="20% - Accent3 2 2 2 3 3" xfId="2548"/>
    <cellStyle name="20% - Accent3 2 2 2 3 4" xfId="3733"/>
    <cellStyle name="20% - Accent3 2 2 2 3 5" xfId="4862"/>
    <cellStyle name="20% - Accent3 2 2 2 4" xfId="1979"/>
    <cellStyle name="20% - Accent3 2 2 2 5" xfId="2279"/>
    <cellStyle name="20% - Accent3 2 2 2 6" xfId="2426"/>
    <cellStyle name="20% - Accent3 2 2 2 7" xfId="3611"/>
    <cellStyle name="20% - Accent3 2 2 2 8" xfId="4740"/>
    <cellStyle name="20% - Accent3 3" xfId="74"/>
    <cellStyle name="20% - Accent3 3 10" xfId="2280"/>
    <cellStyle name="20% - Accent3 3 11" xfId="2403"/>
    <cellStyle name="20% - Accent3 3 12" xfId="2427"/>
    <cellStyle name="20% - Accent3 3 13" xfId="3612"/>
    <cellStyle name="20% - Accent3 3 14" xfId="4741"/>
    <cellStyle name="20% - Accent3 3 2" xfId="693"/>
    <cellStyle name="20% - Accent3 3 2 2" xfId="1362"/>
    <cellStyle name="20% - Accent3 3 2 2 2" xfId="2041"/>
    <cellStyle name="20% - Accent3 3 2 2 3" xfId="2610"/>
    <cellStyle name="20% - Accent3 3 2 2 4" xfId="3795"/>
    <cellStyle name="20% - Accent3 3 2 2 5" xfId="4924"/>
    <cellStyle name="20% - Accent3 3 2 3" xfId="1610"/>
    <cellStyle name="20% - Accent3 3 2 3 2" xfId="2166"/>
    <cellStyle name="20% - Accent3 3 2 4" xfId="1752"/>
    <cellStyle name="20% - Accent3 3 2 5" xfId="2341"/>
    <cellStyle name="20% - Accent3 3 2 6" xfId="2488"/>
    <cellStyle name="20% - Accent3 3 2 7" xfId="3673"/>
    <cellStyle name="20% - Accent3 3 2 8" xfId="4802"/>
    <cellStyle name="20% - Accent3 3 3" xfId="843"/>
    <cellStyle name="20% - Accent3 3 3 2" xfId="1837"/>
    <cellStyle name="20% - Accent3 3 3 3" xfId="2549"/>
    <cellStyle name="20% - Accent3 3 3 4" xfId="3734"/>
    <cellStyle name="20% - Accent3 3 3 5" xfId="4863"/>
    <cellStyle name="20% - Accent3 3 4" xfId="1019"/>
    <cellStyle name="20% - Accent3 3 4 2" xfId="1904"/>
    <cellStyle name="20% - Accent3 3 5" xfId="1046"/>
    <cellStyle name="20% - Accent3 3 5 2" xfId="1931"/>
    <cellStyle name="20% - Accent3 3 6" xfId="1104"/>
    <cellStyle name="20% - Accent3 3 6 2" xfId="1980"/>
    <cellStyle name="20% - Accent3 3 7" xfId="1549"/>
    <cellStyle name="20% - Accent3 3 7 2" xfId="2105"/>
    <cellStyle name="20% - Accent3 3 8" xfId="1712"/>
    <cellStyle name="20% - Accent3 3 9" xfId="2256"/>
    <cellStyle name="20% - Accent3 4" xfId="75"/>
    <cellStyle name="20% - Accent3 5" xfId="76"/>
    <cellStyle name="20% - Accent3 6" xfId="77"/>
    <cellStyle name="20% - Accent3 7" xfId="78"/>
    <cellStyle name="20% - Accent3 8" xfId="79"/>
    <cellStyle name="20% - Accent3 9" xfId="80"/>
    <cellStyle name="20% - Accent4" xfId="4" builtinId="42"/>
    <cellStyle name="20% - Accent4 10" xfId="81"/>
    <cellStyle name="20% - Accent4 11" xfId="82"/>
    <cellStyle name="20% - Accent4 12" xfId="694"/>
    <cellStyle name="20% - Accent4 13" xfId="762"/>
    <cellStyle name="20% - Accent4 13 2" xfId="1105"/>
    <cellStyle name="20% - Accent4 13 3" xfId="1784"/>
    <cellStyle name="20% - Accent4 14" xfId="964"/>
    <cellStyle name="20% - Accent4 14 2" xfId="1106"/>
    <cellStyle name="20% - Accent4 14 3" xfId="1871"/>
    <cellStyle name="20% - Accent4 15" xfId="1064"/>
    <cellStyle name="20% - Accent4 15 2" xfId="1107"/>
    <cellStyle name="20% - Accent4 15 3" xfId="1949"/>
    <cellStyle name="20% - Accent4 16" xfId="1671"/>
    <cellStyle name="20% - Accent4 17" xfId="2237"/>
    <cellStyle name="20% - Accent4 2" xfId="83"/>
    <cellStyle name="20% - Accent4 2 2" xfId="84"/>
    <cellStyle name="20% - Accent4 2 2 2" xfId="1108"/>
    <cellStyle name="20% - Accent4 2 2 2 2" xfId="1363"/>
    <cellStyle name="20% - Accent4 2 2 2 2 2" xfId="1611"/>
    <cellStyle name="20% - Accent4 2 2 2 2 2 2" xfId="2167"/>
    <cellStyle name="20% - Accent4 2 2 2 2 2 3" xfId="2611"/>
    <cellStyle name="20% - Accent4 2 2 2 2 2 4" xfId="3796"/>
    <cellStyle name="20% - Accent4 2 2 2 2 2 5" xfId="4925"/>
    <cellStyle name="20% - Accent4 2 2 2 2 3" xfId="2042"/>
    <cellStyle name="20% - Accent4 2 2 2 2 4" xfId="2342"/>
    <cellStyle name="20% - Accent4 2 2 2 2 5" xfId="2489"/>
    <cellStyle name="20% - Accent4 2 2 2 2 6" xfId="3674"/>
    <cellStyle name="20% - Accent4 2 2 2 2 7" xfId="4803"/>
    <cellStyle name="20% - Accent4 2 2 2 3" xfId="1550"/>
    <cellStyle name="20% - Accent4 2 2 2 3 2" xfId="2106"/>
    <cellStyle name="20% - Accent4 2 2 2 3 3" xfId="2550"/>
    <cellStyle name="20% - Accent4 2 2 2 3 4" xfId="3735"/>
    <cellStyle name="20% - Accent4 2 2 2 3 5" xfId="4864"/>
    <cellStyle name="20% - Accent4 2 2 2 4" xfId="1981"/>
    <cellStyle name="20% - Accent4 2 2 2 5" xfId="2281"/>
    <cellStyle name="20% - Accent4 2 2 2 6" xfId="2428"/>
    <cellStyle name="20% - Accent4 2 2 2 7" xfId="3613"/>
    <cellStyle name="20% - Accent4 2 2 2 8" xfId="4742"/>
    <cellStyle name="20% - Accent4 3" xfId="85"/>
    <cellStyle name="20% - Accent4 3 10" xfId="2282"/>
    <cellStyle name="20% - Accent4 3 11" xfId="2404"/>
    <cellStyle name="20% - Accent4 3 12" xfId="2429"/>
    <cellStyle name="20% - Accent4 3 13" xfId="3614"/>
    <cellStyle name="20% - Accent4 3 14" xfId="4743"/>
    <cellStyle name="20% - Accent4 3 2" xfId="695"/>
    <cellStyle name="20% - Accent4 3 2 2" xfId="1364"/>
    <cellStyle name="20% - Accent4 3 2 2 2" xfId="2043"/>
    <cellStyle name="20% - Accent4 3 2 2 3" xfId="2612"/>
    <cellStyle name="20% - Accent4 3 2 2 4" xfId="3797"/>
    <cellStyle name="20% - Accent4 3 2 2 5" xfId="4926"/>
    <cellStyle name="20% - Accent4 3 2 3" xfId="1612"/>
    <cellStyle name="20% - Accent4 3 2 3 2" xfId="2168"/>
    <cellStyle name="20% - Accent4 3 2 4" xfId="1753"/>
    <cellStyle name="20% - Accent4 3 2 5" xfId="2343"/>
    <cellStyle name="20% - Accent4 3 2 6" xfId="2490"/>
    <cellStyle name="20% - Accent4 3 2 7" xfId="3675"/>
    <cellStyle name="20% - Accent4 3 2 8" xfId="4804"/>
    <cellStyle name="20% - Accent4 3 3" xfId="844"/>
    <cellStyle name="20% - Accent4 3 3 2" xfId="1838"/>
    <cellStyle name="20% - Accent4 3 3 3" xfId="2551"/>
    <cellStyle name="20% - Accent4 3 3 4" xfId="3736"/>
    <cellStyle name="20% - Accent4 3 3 5" xfId="4865"/>
    <cellStyle name="20% - Accent4 3 4" xfId="1020"/>
    <cellStyle name="20% - Accent4 3 4 2" xfId="1905"/>
    <cellStyle name="20% - Accent4 3 5" xfId="1044"/>
    <cellStyle name="20% - Accent4 3 5 2" xfId="1929"/>
    <cellStyle name="20% - Accent4 3 6" xfId="1109"/>
    <cellStyle name="20% - Accent4 3 6 2" xfId="1982"/>
    <cellStyle name="20% - Accent4 3 7" xfId="1551"/>
    <cellStyle name="20% - Accent4 3 7 2" xfId="2107"/>
    <cellStyle name="20% - Accent4 3 8" xfId="1713"/>
    <cellStyle name="20% - Accent4 3 9" xfId="2257"/>
    <cellStyle name="20% - Accent4 4" xfId="86"/>
    <cellStyle name="20% - Accent4 5" xfId="87"/>
    <cellStyle name="20% - Accent4 6" xfId="88"/>
    <cellStyle name="20% - Accent4 7" xfId="89"/>
    <cellStyle name="20% - Accent4 8" xfId="90"/>
    <cellStyle name="20% - Accent4 9" xfId="91"/>
    <cellStyle name="20% - Accent5" xfId="5" builtinId="46"/>
    <cellStyle name="20% - Accent5 10" xfId="92"/>
    <cellStyle name="20% - Accent5 11" xfId="93"/>
    <cellStyle name="20% - Accent5 12" xfId="696"/>
    <cellStyle name="20% - Accent5 13" xfId="764"/>
    <cellStyle name="20% - Accent5 13 2" xfId="1110"/>
    <cellStyle name="20% - Accent5 13 3" xfId="1786"/>
    <cellStyle name="20% - Accent5 14" xfId="966"/>
    <cellStyle name="20% - Accent5 14 2" xfId="1111"/>
    <cellStyle name="20% - Accent5 14 3" xfId="1873"/>
    <cellStyle name="20% - Accent5 15" xfId="1066"/>
    <cellStyle name="20% - Accent5 15 2" xfId="1112"/>
    <cellStyle name="20% - Accent5 15 3" xfId="1951"/>
    <cellStyle name="20% - Accent5 16" xfId="1672"/>
    <cellStyle name="20% - Accent5 17" xfId="2239"/>
    <cellStyle name="20% - Accent5 2" xfId="94"/>
    <cellStyle name="20% - Accent5 2 2" xfId="1113"/>
    <cellStyle name="20% - Accent5 2 2 2" xfId="1365"/>
    <cellStyle name="20% - Accent5 2 2 2 2" xfId="1613"/>
    <cellStyle name="20% - Accent5 2 2 2 2 2" xfId="2169"/>
    <cellStyle name="20% - Accent5 2 2 2 2 3" xfId="2613"/>
    <cellStyle name="20% - Accent5 2 2 2 2 4" xfId="3798"/>
    <cellStyle name="20% - Accent5 2 2 2 2 5" xfId="4927"/>
    <cellStyle name="20% - Accent5 2 2 2 3" xfId="2044"/>
    <cellStyle name="20% - Accent5 2 2 2 4" xfId="2344"/>
    <cellStyle name="20% - Accent5 2 2 2 5" xfId="2491"/>
    <cellStyle name="20% - Accent5 2 2 2 6" xfId="3676"/>
    <cellStyle name="20% - Accent5 2 2 2 7" xfId="4805"/>
    <cellStyle name="20% - Accent5 2 2 3" xfId="1552"/>
    <cellStyle name="20% - Accent5 2 2 3 2" xfId="2108"/>
    <cellStyle name="20% - Accent5 2 2 3 3" xfId="2552"/>
    <cellStyle name="20% - Accent5 2 2 3 4" xfId="3737"/>
    <cellStyle name="20% - Accent5 2 2 3 5" xfId="4866"/>
    <cellStyle name="20% - Accent5 2 2 4" xfId="1983"/>
    <cellStyle name="20% - Accent5 2 2 5" xfId="2283"/>
    <cellStyle name="20% - Accent5 2 2 6" xfId="2430"/>
    <cellStyle name="20% - Accent5 2 2 7" xfId="3615"/>
    <cellStyle name="20% - Accent5 2 2 8" xfId="4744"/>
    <cellStyle name="20% - Accent5 3" xfId="95"/>
    <cellStyle name="20% - Accent5 3 10" xfId="2284"/>
    <cellStyle name="20% - Accent5 3 11" xfId="2405"/>
    <cellStyle name="20% - Accent5 3 12" xfId="2431"/>
    <cellStyle name="20% - Accent5 3 13" xfId="3616"/>
    <cellStyle name="20% - Accent5 3 14" xfId="4745"/>
    <cellStyle name="20% - Accent5 3 2" xfId="697"/>
    <cellStyle name="20% - Accent5 3 2 2" xfId="1366"/>
    <cellStyle name="20% - Accent5 3 2 2 2" xfId="2045"/>
    <cellStyle name="20% - Accent5 3 2 2 3" xfId="2614"/>
    <cellStyle name="20% - Accent5 3 2 2 4" xfId="3799"/>
    <cellStyle name="20% - Accent5 3 2 2 5" xfId="4928"/>
    <cellStyle name="20% - Accent5 3 2 3" xfId="1614"/>
    <cellStyle name="20% - Accent5 3 2 3 2" xfId="2170"/>
    <cellStyle name="20% - Accent5 3 2 4" xfId="1754"/>
    <cellStyle name="20% - Accent5 3 2 5" xfId="2345"/>
    <cellStyle name="20% - Accent5 3 2 6" xfId="2492"/>
    <cellStyle name="20% - Accent5 3 2 7" xfId="3677"/>
    <cellStyle name="20% - Accent5 3 2 8" xfId="4806"/>
    <cellStyle name="20% - Accent5 3 3" xfId="845"/>
    <cellStyle name="20% - Accent5 3 3 2" xfId="1839"/>
    <cellStyle name="20% - Accent5 3 3 3" xfId="2553"/>
    <cellStyle name="20% - Accent5 3 3 4" xfId="3738"/>
    <cellStyle name="20% - Accent5 3 3 5" xfId="4867"/>
    <cellStyle name="20% - Accent5 3 4" xfId="1021"/>
    <cellStyle name="20% - Accent5 3 4 2" xfId="1906"/>
    <cellStyle name="20% - Accent5 3 5" xfId="1055"/>
    <cellStyle name="20% - Accent5 3 5 2" xfId="1940"/>
    <cellStyle name="20% - Accent5 3 6" xfId="1114"/>
    <cellStyle name="20% - Accent5 3 6 2" xfId="1984"/>
    <cellStyle name="20% - Accent5 3 7" xfId="1553"/>
    <cellStyle name="20% - Accent5 3 7 2" xfId="2109"/>
    <cellStyle name="20% - Accent5 3 8" xfId="1714"/>
    <cellStyle name="20% - Accent5 3 9" xfId="2258"/>
    <cellStyle name="20% - Accent5 4" xfId="96"/>
    <cellStyle name="20% - Accent5 5" xfId="97"/>
    <cellStyle name="20% - Accent5 6" xfId="98"/>
    <cellStyle name="20% - Accent5 7" xfId="99"/>
    <cellStyle name="20% - Accent5 8" xfId="100"/>
    <cellStyle name="20% - Accent5 9" xfId="101"/>
    <cellStyle name="20% - Accent6" xfId="6" builtinId="50"/>
    <cellStyle name="20% - Accent6 10" xfId="102"/>
    <cellStyle name="20% - Accent6 11" xfId="103"/>
    <cellStyle name="20% - Accent6 12" xfId="698"/>
    <cellStyle name="20% - Accent6 13" xfId="766"/>
    <cellStyle name="20% - Accent6 13 2" xfId="1115"/>
    <cellStyle name="20% - Accent6 13 3" xfId="1788"/>
    <cellStyle name="20% - Accent6 14" xfId="968"/>
    <cellStyle name="20% - Accent6 14 2" xfId="1116"/>
    <cellStyle name="20% - Accent6 14 3" xfId="1875"/>
    <cellStyle name="20% - Accent6 15" xfId="1068"/>
    <cellStyle name="20% - Accent6 15 2" xfId="1117"/>
    <cellStyle name="20% - Accent6 15 3" xfId="1953"/>
    <cellStyle name="20% - Accent6 16" xfId="1673"/>
    <cellStyle name="20% - Accent6 17" xfId="2241"/>
    <cellStyle name="20% - Accent6 2" xfId="104"/>
    <cellStyle name="20% - Accent6 2 2" xfId="1118"/>
    <cellStyle name="20% - Accent6 2 2 2" xfId="1367"/>
    <cellStyle name="20% - Accent6 2 2 2 2" xfId="1615"/>
    <cellStyle name="20% - Accent6 2 2 2 2 2" xfId="2171"/>
    <cellStyle name="20% - Accent6 2 2 2 2 3" xfId="2615"/>
    <cellStyle name="20% - Accent6 2 2 2 2 4" xfId="3800"/>
    <cellStyle name="20% - Accent6 2 2 2 2 5" xfId="4929"/>
    <cellStyle name="20% - Accent6 2 2 2 3" xfId="2046"/>
    <cellStyle name="20% - Accent6 2 2 2 4" xfId="2346"/>
    <cellStyle name="20% - Accent6 2 2 2 5" xfId="2493"/>
    <cellStyle name="20% - Accent6 2 2 2 6" xfId="3678"/>
    <cellStyle name="20% - Accent6 2 2 2 7" xfId="4807"/>
    <cellStyle name="20% - Accent6 2 2 3" xfId="1554"/>
    <cellStyle name="20% - Accent6 2 2 3 2" xfId="2110"/>
    <cellStyle name="20% - Accent6 2 2 3 3" xfId="2554"/>
    <cellStyle name="20% - Accent6 2 2 3 4" xfId="3739"/>
    <cellStyle name="20% - Accent6 2 2 3 5" xfId="4868"/>
    <cellStyle name="20% - Accent6 2 2 4" xfId="1985"/>
    <cellStyle name="20% - Accent6 2 2 5" xfId="2285"/>
    <cellStyle name="20% - Accent6 2 2 6" xfId="2432"/>
    <cellStyle name="20% - Accent6 2 2 7" xfId="3617"/>
    <cellStyle name="20% - Accent6 2 2 8" xfId="4746"/>
    <cellStyle name="20% - Accent6 3" xfId="105"/>
    <cellStyle name="20% - Accent6 3 10" xfId="2286"/>
    <cellStyle name="20% - Accent6 3 11" xfId="2406"/>
    <cellStyle name="20% - Accent6 3 12" xfId="2433"/>
    <cellStyle name="20% - Accent6 3 13" xfId="3618"/>
    <cellStyle name="20% - Accent6 3 14" xfId="4747"/>
    <cellStyle name="20% - Accent6 3 2" xfId="699"/>
    <cellStyle name="20% - Accent6 3 2 2" xfId="1368"/>
    <cellStyle name="20% - Accent6 3 2 2 2" xfId="2047"/>
    <cellStyle name="20% - Accent6 3 2 2 3" xfId="2616"/>
    <cellStyle name="20% - Accent6 3 2 2 4" xfId="3801"/>
    <cellStyle name="20% - Accent6 3 2 2 5" xfId="4930"/>
    <cellStyle name="20% - Accent6 3 2 3" xfId="1616"/>
    <cellStyle name="20% - Accent6 3 2 3 2" xfId="2172"/>
    <cellStyle name="20% - Accent6 3 2 4" xfId="1755"/>
    <cellStyle name="20% - Accent6 3 2 5" xfId="2347"/>
    <cellStyle name="20% - Accent6 3 2 6" xfId="2494"/>
    <cellStyle name="20% - Accent6 3 2 7" xfId="3679"/>
    <cellStyle name="20% - Accent6 3 2 8" xfId="4808"/>
    <cellStyle name="20% - Accent6 3 3" xfId="846"/>
    <cellStyle name="20% - Accent6 3 3 2" xfId="1840"/>
    <cellStyle name="20% - Accent6 3 3 3" xfId="2555"/>
    <cellStyle name="20% - Accent6 3 3 4" xfId="3740"/>
    <cellStyle name="20% - Accent6 3 3 5" xfId="4869"/>
    <cellStyle name="20% - Accent6 3 4" xfId="1022"/>
    <cellStyle name="20% - Accent6 3 4 2" xfId="1907"/>
    <cellStyle name="20% - Accent6 3 5" xfId="1057"/>
    <cellStyle name="20% - Accent6 3 5 2" xfId="1942"/>
    <cellStyle name="20% - Accent6 3 6" xfId="1119"/>
    <cellStyle name="20% - Accent6 3 6 2" xfId="1986"/>
    <cellStyle name="20% - Accent6 3 7" xfId="1555"/>
    <cellStyle name="20% - Accent6 3 7 2" xfId="2111"/>
    <cellStyle name="20% - Accent6 3 8" xfId="1715"/>
    <cellStyle name="20% - Accent6 3 9" xfId="2259"/>
    <cellStyle name="20% - Accent6 4" xfId="106"/>
    <cellStyle name="20% - Accent6 5" xfId="107"/>
    <cellStyle name="20% - Accent6 6" xfId="108"/>
    <cellStyle name="20% - Accent6 7" xfId="109"/>
    <cellStyle name="20% - Accent6 8" xfId="110"/>
    <cellStyle name="20% - Accent6 9" xfId="111"/>
    <cellStyle name="40% - Accent1" xfId="7" builtinId="31"/>
    <cellStyle name="40% - Accent1 10" xfId="112"/>
    <cellStyle name="40% - Accent1 11" xfId="113"/>
    <cellStyle name="40% - Accent1 12" xfId="700"/>
    <cellStyle name="40% - Accent1 13" xfId="757"/>
    <cellStyle name="40% - Accent1 13 2" xfId="1120"/>
    <cellStyle name="40% - Accent1 13 3" xfId="1779"/>
    <cellStyle name="40% - Accent1 14" xfId="959"/>
    <cellStyle name="40% - Accent1 14 2" xfId="1121"/>
    <cellStyle name="40% - Accent1 14 3" xfId="1866"/>
    <cellStyle name="40% - Accent1 15" xfId="1059"/>
    <cellStyle name="40% - Accent1 15 2" xfId="1122"/>
    <cellStyle name="40% - Accent1 15 3" xfId="1944"/>
    <cellStyle name="40% - Accent1 16" xfId="1674"/>
    <cellStyle name="40% - Accent1 17" xfId="2232"/>
    <cellStyle name="40% - Accent1 2" xfId="114"/>
    <cellStyle name="40% - Accent1 2 2" xfId="115"/>
    <cellStyle name="40% - Accent1 2 2 2" xfId="1123"/>
    <cellStyle name="40% - Accent1 2 2 2 2" xfId="1369"/>
    <cellStyle name="40% - Accent1 2 2 2 2 2" xfId="1617"/>
    <cellStyle name="40% - Accent1 2 2 2 2 2 2" xfId="2173"/>
    <cellStyle name="40% - Accent1 2 2 2 2 2 3" xfId="2617"/>
    <cellStyle name="40% - Accent1 2 2 2 2 2 4" xfId="3802"/>
    <cellStyle name="40% - Accent1 2 2 2 2 2 5" xfId="4931"/>
    <cellStyle name="40% - Accent1 2 2 2 2 3" xfId="2048"/>
    <cellStyle name="40% - Accent1 2 2 2 2 4" xfId="2348"/>
    <cellStyle name="40% - Accent1 2 2 2 2 5" xfId="2495"/>
    <cellStyle name="40% - Accent1 2 2 2 2 6" xfId="3680"/>
    <cellStyle name="40% - Accent1 2 2 2 2 7" xfId="4809"/>
    <cellStyle name="40% - Accent1 2 2 2 3" xfId="1556"/>
    <cellStyle name="40% - Accent1 2 2 2 3 2" xfId="2112"/>
    <cellStyle name="40% - Accent1 2 2 2 3 3" xfId="2556"/>
    <cellStyle name="40% - Accent1 2 2 2 3 4" xfId="3741"/>
    <cellStyle name="40% - Accent1 2 2 2 3 5" xfId="4870"/>
    <cellStyle name="40% - Accent1 2 2 2 4" xfId="1987"/>
    <cellStyle name="40% - Accent1 2 2 2 5" xfId="2287"/>
    <cellStyle name="40% - Accent1 2 2 2 6" xfId="2434"/>
    <cellStyle name="40% - Accent1 2 2 2 7" xfId="3619"/>
    <cellStyle name="40% - Accent1 2 2 2 8" xfId="4748"/>
    <cellStyle name="40% - Accent1 3" xfId="116"/>
    <cellStyle name="40% - Accent1 3 10" xfId="2288"/>
    <cellStyle name="40% - Accent1 3 11" xfId="2407"/>
    <cellStyle name="40% - Accent1 3 12" xfId="2435"/>
    <cellStyle name="40% - Accent1 3 13" xfId="3620"/>
    <cellStyle name="40% - Accent1 3 14" xfId="4749"/>
    <cellStyle name="40% - Accent1 3 2" xfId="701"/>
    <cellStyle name="40% - Accent1 3 2 2" xfId="1370"/>
    <cellStyle name="40% - Accent1 3 2 2 2" xfId="2049"/>
    <cellStyle name="40% - Accent1 3 2 2 3" xfId="2618"/>
    <cellStyle name="40% - Accent1 3 2 2 4" xfId="3803"/>
    <cellStyle name="40% - Accent1 3 2 2 5" xfId="4932"/>
    <cellStyle name="40% - Accent1 3 2 3" xfId="1618"/>
    <cellStyle name="40% - Accent1 3 2 3 2" xfId="2174"/>
    <cellStyle name="40% - Accent1 3 2 4" xfId="1756"/>
    <cellStyle name="40% - Accent1 3 2 5" xfId="2349"/>
    <cellStyle name="40% - Accent1 3 2 6" xfId="2496"/>
    <cellStyle name="40% - Accent1 3 2 7" xfId="3681"/>
    <cellStyle name="40% - Accent1 3 2 8" xfId="4810"/>
    <cellStyle name="40% - Accent1 3 3" xfId="847"/>
    <cellStyle name="40% - Accent1 3 3 2" xfId="1841"/>
    <cellStyle name="40% - Accent1 3 3 3" xfId="2557"/>
    <cellStyle name="40% - Accent1 3 3 4" xfId="3742"/>
    <cellStyle name="40% - Accent1 3 3 5" xfId="4871"/>
    <cellStyle name="40% - Accent1 3 4" xfId="1023"/>
    <cellStyle name="40% - Accent1 3 4 2" xfId="1908"/>
    <cellStyle name="40% - Accent1 3 5" xfId="1042"/>
    <cellStyle name="40% - Accent1 3 5 2" xfId="1927"/>
    <cellStyle name="40% - Accent1 3 6" xfId="1124"/>
    <cellStyle name="40% - Accent1 3 6 2" xfId="1988"/>
    <cellStyle name="40% - Accent1 3 7" xfId="1557"/>
    <cellStyle name="40% - Accent1 3 7 2" xfId="2113"/>
    <cellStyle name="40% - Accent1 3 8" xfId="1716"/>
    <cellStyle name="40% - Accent1 3 9" xfId="2260"/>
    <cellStyle name="40% - Accent1 4" xfId="117"/>
    <cellStyle name="40% - Accent1 5" xfId="118"/>
    <cellStyle name="40% - Accent1 6" xfId="119"/>
    <cellStyle name="40% - Accent1 7" xfId="120"/>
    <cellStyle name="40% - Accent1 8" xfId="121"/>
    <cellStyle name="40% - Accent1 9" xfId="122"/>
    <cellStyle name="40% - Accent2" xfId="8" builtinId="35"/>
    <cellStyle name="40% - Accent2 10" xfId="123"/>
    <cellStyle name="40% - Accent2 11" xfId="124"/>
    <cellStyle name="40% - Accent2 12" xfId="702"/>
    <cellStyle name="40% - Accent2 13" xfId="759"/>
    <cellStyle name="40% - Accent2 13 2" xfId="1125"/>
    <cellStyle name="40% - Accent2 13 3" xfId="1781"/>
    <cellStyle name="40% - Accent2 14" xfId="961"/>
    <cellStyle name="40% - Accent2 14 2" xfId="1126"/>
    <cellStyle name="40% - Accent2 14 3" xfId="1868"/>
    <cellStyle name="40% - Accent2 15" xfId="1061"/>
    <cellStyle name="40% - Accent2 15 2" xfId="1127"/>
    <cellStyle name="40% - Accent2 15 3" xfId="1946"/>
    <cellStyle name="40% - Accent2 16" xfId="1675"/>
    <cellStyle name="40% - Accent2 17" xfId="2234"/>
    <cellStyle name="40% - Accent2 2" xfId="125"/>
    <cellStyle name="40% - Accent2 2 2" xfId="1128"/>
    <cellStyle name="40% - Accent2 2 2 2" xfId="1371"/>
    <cellStyle name="40% - Accent2 2 2 2 2" xfId="1619"/>
    <cellStyle name="40% - Accent2 2 2 2 2 2" xfId="2175"/>
    <cellStyle name="40% - Accent2 2 2 2 2 3" xfId="2619"/>
    <cellStyle name="40% - Accent2 2 2 2 2 4" xfId="3804"/>
    <cellStyle name="40% - Accent2 2 2 2 2 5" xfId="4933"/>
    <cellStyle name="40% - Accent2 2 2 2 3" xfId="2050"/>
    <cellStyle name="40% - Accent2 2 2 2 4" xfId="2350"/>
    <cellStyle name="40% - Accent2 2 2 2 5" xfId="2497"/>
    <cellStyle name="40% - Accent2 2 2 2 6" xfId="3682"/>
    <cellStyle name="40% - Accent2 2 2 2 7" xfId="4811"/>
    <cellStyle name="40% - Accent2 2 2 3" xfId="1558"/>
    <cellStyle name="40% - Accent2 2 2 3 2" xfId="2114"/>
    <cellStyle name="40% - Accent2 2 2 3 3" xfId="2558"/>
    <cellStyle name="40% - Accent2 2 2 3 4" xfId="3743"/>
    <cellStyle name="40% - Accent2 2 2 3 5" xfId="4872"/>
    <cellStyle name="40% - Accent2 2 2 4" xfId="1989"/>
    <cellStyle name="40% - Accent2 2 2 5" xfId="2289"/>
    <cellStyle name="40% - Accent2 2 2 6" xfId="2436"/>
    <cellStyle name="40% - Accent2 2 2 7" xfId="3621"/>
    <cellStyle name="40% - Accent2 2 2 8" xfId="4750"/>
    <cellStyle name="40% - Accent2 3" xfId="126"/>
    <cellStyle name="40% - Accent2 3 10" xfId="2290"/>
    <cellStyle name="40% - Accent2 3 11" xfId="2408"/>
    <cellStyle name="40% - Accent2 3 12" xfId="2437"/>
    <cellStyle name="40% - Accent2 3 13" xfId="3622"/>
    <cellStyle name="40% - Accent2 3 14" xfId="4751"/>
    <cellStyle name="40% - Accent2 3 2" xfId="703"/>
    <cellStyle name="40% - Accent2 3 2 2" xfId="1372"/>
    <cellStyle name="40% - Accent2 3 2 2 2" xfId="2051"/>
    <cellStyle name="40% - Accent2 3 2 2 3" xfId="2620"/>
    <cellStyle name="40% - Accent2 3 2 2 4" xfId="3805"/>
    <cellStyle name="40% - Accent2 3 2 2 5" xfId="4934"/>
    <cellStyle name="40% - Accent2 3 2 3" xfId="1620"/>
    <cellStyle name="40% - Accent2 3 2 3 2" xfId="2176"/>
    <cellStyle name="40% - Accent2 3 2 4" xfId="1757"/>
    <cellStyle name="40% - Accent2 3 2 5" xfId="2351"/>
    <cellStyle name="40% - Accent2 3 2 6" xfId="2498"/>
    <cellStyle name="40% - Accent2 3 2 7" xfId="3683"/>
    <cellStyle name="40% - Accent2 3 2 8" xfId="4812"/>
    <cellStyle name="40% - Accent2 3 3" xfId="848"/>
    <cellStyle name="40% - Accent2 3 3 2" xfId="1842"/>
    <cellStyle name="40% - Accent2 3 3 3" xfId="2559"/>
    <cellStyle name="40% - Accent2 3 3 4" xfId="3744"/>
    <cellStyle name="40% - Accent2 3 3 5" xfId="4873"/>
    <cellStyle name="40% - Accent2 3 4" xfId="1024"/>
    <cellStyle name="40% - Accent2 3 4 2" xfId="1909"/>
    <cellStyle name="40% - Accent2 3 5" xfId="1054"/>
    <cellStyle name="40% - Accent2 3 5 2" xfId="1939"/>
    <cellStyle name="40% - Accent2 3 6" xfId="1129"/>
    <cellStyle name="40% - Accent2 3 6 2" xfId="1990"/>
    <cellStyle name="40% - Accent2 3 7" xfId="1559"/>
    <cellStyle name="40% - Accent2 3 7 2" xfId="2115"/>
    <cellStyle name="40% - Accent2 3 8" xfId="1717"/>
    <cellStyle name="40% - Accent2 3 9" xfId="2261"/>
    <cellStyle name="40% - Accent2 4" xfId="127"/>
    <cellStyle name="40% - Accent2 5" xfId="128"/>
    <cellStyle name="40% - Accent2 6" xfId="129"/>
    <cellStyle name="40% - Accent2 7" xfId="130"/>
    <cellStyle name="40% - Accent2 8" xfId="131"/>
    <cellStyle name="40% - Accent2 9" xfId="132"/>
    <cellStyle name="40% - Accent3" xfId="9" builtinId="39"/>
    <cellStyle name="40% - Accent3 10" xfId="133"/>
    <cellStyle name="40% - Accent3 11" xfId="134"/>
    <cellStyle name="40% - Accent3 12" xfId="704"/>
    <cellStyle name="40% - Accent3 13" xfId="761"/>
    <cellStyle name="40% - Accent3 13 2" xfId="1130"/>
    <cellStyle name="40% - Accent3 13 3" xfId="1783"/>
    <cellStyle name="40% - Accent3 14" xfId="963"/>
    <cellStyle name="40% - Accent3 14 2" xfId="1131"/>
    <cellStyle name="40% - Accent3 14 3" xfId="1870"/>
    <cellStyle name="40% - Accent3 15" xfId="1063"/>
    <cellStyle name="40% - Accent3 15 2" xfId="1132"/>
    <cellStyle name="40% - Accent3 15 3" xfId="1948"/>
    <cellStyle name="40% - Accent3 16" xfId="1676"/>
    <cellStyle name="40% - Accent3 17" xfId="2236"/>
    <cellStyle name="40% - Accent3 2" xfId="135"/>
    <cellStyle name="40% - Accent3 2 2" xfId="136"/>
    <cellStyle name="40% - Accent3 2 2 2" xfId="1133"/>
    <cellStyle name="40% - Accent3 2 2 2 2" xfId="1373"/>
    <cellStyle name="40% - Accent3 2 2 2 2 2" xfId="1621"/>
    <cellStyle name="40% - Accent3 2 2 2 2 2 2" xfId="2177"/>
    <cellStyle name="40% - Accent3 2 2 2 2 2 3" xfId="2621"/>
    <cellStyle name="40% - Accent3 2 2 2 2 2 4" xfId="3806"/>
    <cellStyle name="40% - Accent3 2 2 2 2 2 5" xfId="4935"/>
    <cellStyle name="40% - Accent3 2 2 2 2 3" xfId="2052"/>
    <cellStyle name="40% - Accent3 2 2 2 2 4" xfId="2352"/>
    <cellStyle name="40% - Accent3 2 2 2 2 5" xfId="2499"/>
    <cellStyle name="40% - Accent3 2 2 2 2 6" xfId="3684"/>
    <cellStyle name="40% - Accent3 2 2 2 2 7" xfId="4813"/>
    <cellStyle name="40% - Accent3 2 2 2 3" xfId="1560"/>
    <cellStyle name="40% - Accent3 2 2 2 3 2" xfId="2116"/>
    <cellStyle name="40% - Accent3 2 2 2 3 3" xfId="2560"/>
    <cellStyle name="40% - Accent3 2 2 2 3 4" xfId="3745"/>
    <cellStyle name="40% - Accent3 2 2 2 3 5" xfId="4874"/>
    <cellStyle name="40% - Accent3 2 2 2 4" xfId="1991"/>
    <cellStyle name="40% - Accent3 2 2 2 5" xfId="2291"/>
    <cellStyle name="40% - Accent3 2 2 2 6" xfId="2438"/>
    <cellStyle name="40% - Accent3 2 2 2 7" xfId="3623"/>
    <cellStyle name="40% - Accent3 2 2 2 8" xfId="4752"/>
    <cellStyle name="40% - Accent3 3" xfId="137"/>
    <cellStyle name="40% - Accent3 3 10" xfId="2292"/>
    <cellStyle name="40% - Accent3 3 11" xfId="2409"/>
    <cellStyle name="40% - Accent3 3 12" xfId="2439"/>
    <cellStyle name="40% - Accent3 3 13" xfId="3624"/>
    <cellStyle name="40% - Accent3 3 14" xfId="4753"/>
    <cellStyle name="40% - Accent3 3 2" xfId="705"/>
    <cellStyle name="40% - Accent3 3 2 2" xfId="1374"/>
    <cellStyle name="40% - Accent3 3 2 2 2" xfId="2053"/>
    <cellStyle name="40% - Accent3 3 2 2 3" xfId="2622"/>
    <cellStyle name="40% - Accent3 3 2 2 4" xfId="3807"/>
    <cellStyle name="40% - Accent3 3 2 2 5" xfId="4936"/>
    <cellStyle name="40% - Accent3 3 2 3" xfId="1622"/>
    <cellStyle name="40% - Accent3 3 2 3 2" xfId="2178"/>
    <cellStyle name="40% - Accent3 3 2 4" xfId="1758"/>
    <cellStyle name="40% - Accent3 3 2 5" xfId="2353"/>
    <cellStyle name="40% - Accent3 3 2 6" xfId="2500"/>
    <cellStyle name="40% - Accent3 3 2 7" xfId="3685"/>
    <cellStyle name="40% - Accent3 3 2 8" xfId="4814"/>
    <cellStyle name="40% - Accent3 3 3" xfId="849"/>
    <cellStyle name="40% - Accent3 3 3 2" xfId="1843"/>
    <cellStyle name="40% - Accent3 3 3 3" xfId="2561"/>
    <cellStyle name="40% - Accent3 3 3 4" xfId="3746"/>
    <cellStyle name="40% - Accent3 3 3 5" xfId="4875"/>
    <cellStyle name="40% - Accent3 3 4" xfId="1025"/>
    <cellStyle name="40% - Accent3 3 4 2" xfId="1910"/>
    <cellStyle name="40% - Accent3 3 5" xfId="1053"/>
    <cellStyle name="40% - Accent3 3 5 2" xfId="1938"/>
    <cellStyle name="40% - Accent3 3 6" xfId="1134"/>
    <cellStyle name="40% - Accent3 3 6 2" xfId="1992"/>
    <cellStyle name="40% - Accent3 3 7" xfId="1561"/>
    <cellStyle name="40% - Accent3 3 7 2" xfId="2117"/>
    <cellStyle name="40% - Accent3 3 8" xfId="1718"/>
    <cellStyle name="40% - Accent3 3 9" xfId="2262"/>
    <cellStyle name="40% - Accent3 4" xfId="138"/>
    <cellStyle name="40% - Accent3 5" xfId="139"/>
    <cellStyle name="40% - Accent3 6" xfId="140"/>
    <cellStyle name="40% - Accent3 7" xfId="141"/>
    <cellStyle name="40% - Accent3 8" xfId="142"/>
    <cellStyle name="40% - Accent3 9" xfId="143"/>
    <cellStyle name="40% - Accent4" xfId="10" builtinId="43"/>
    <cellStyle name="40% - Accent4 10" xfId="144"/>
    <cellStyle name="40% - Accent4 11" xfId="145"/>
    <cellStyle name="40% - Accent4 12" xfId="706"/>
    <cellStyle name="40% - Accent4 13" xfId="763"/>
    <cellStyle name="40% - Accent4 13 2" xfId="1135"/>
    <cellStyle name="40% - Accent4 13 3" xfId="1785"/>
    <cellStyle name="40% - Accent4 14" xfId="965"/>
    <cellStyle name="40% - Accent4 14 2" xfId="1136"/>
    <cellStyle name="40% - Accent4 14 3" xfId="1872"/>
    <cellStyle name="40% - Accent4 15" xfId="1065"/>
    <cellStyle name="40% - Accent4 15 2" xfId="1137"/>
    <cellStyle name="40% - Accent4 15 3" xfId="1950"/>
    <cellStyle name="40% - Accent4 16" xfId="1677"/>
    <cellStyle name="40% - Accent4 17" xfId="2238"/>
    <cellStyle name="40% - Accent4 2" xfId="146"/>
    <cellStyle name="40% - Accent4 2 2" xfId="147"/>
    <cellStyle name="40% - Accent4 2 2 2" xfId="1138"/>
    <cellStyle name="40% - Accent4 2 2 2 2" xfId="1375"/>
    <cellStyle name="40% - Accent4 2 2 2 2 2" xfId="1623"/>
    <cellStyle name="40% - Accent4 2 2 2 2 2 2" xfId="2179"/>
    <cellStyle name="40% - Accent4 2 2 2 2 2 3" xfId="2623"/>
    <cellStyle name="40% - Accent4 2 2 2 2 2 4" xfId="3808"/>
    <cellStyle name="40% - Accent4 2 2 2 2 2 5" xfId="4937"/>
    <cellStyle name="40% - Accent4 2 2 2 2 3" xfId="2054"/>
    <cellStyle name="40% - Accent4 2 2 2 2 4" xfId="2354"/>
    <cellStyle name="40% - Accent4 2 2 2 2 5" xfId="2501"/>
    <cellStyle name="40% - Accent4 2 2 2 2 6" xfId="3686"/>
    <cellStyle name="40% - Accent4 2 2 2 2 7" xfId="4815"/>
    <cellStyle name="40% - Accent4 2 2 2 3" xfId="1562"/>
    <cellStyle name="40% - Accent4 2 2 2 3 2" xfId="2118"/>
    <cellStyle name="40% - Accent4 2 2 2 3 3" xfId="2562"/>
    <cellStyle name="40% - Accent4 2 2 2 3 4" xfId="3747"/>
    <cellStyle name="40% - Accent4 2 2 2 3 5" xfId="4876"/>
    <cellStyle name="40% - Accent4 2 2 2 4" xfId="1993"/>
    <cellStyle name="40% - Accent4 2 2 2 5" xfId="2293"/>
    <cellStyle name="40% - Accent4 2 2 2 6" xfId="2440"/>
    <cellStyle name="40% - Accent4 2 2 2 7" xfId="3625"/>
    <cellStyle name="40% - Accent4 2 2 2 8" xfId="4754"/>
    <cellStyle name="40% - Accent4 3" xfId="148"/>
    <cellStyle name="40% - Accent4 3 10" xfId="2294"/>
    <cellStyle name="40% - Accent4 3 11" xfId="2410"/>
    <cellStyle name="40% - Accent4 3 12" xfId="2441"/>
    <cellStyle name="40% - Accent4 3 13" xfId="3626"/>
    <cellStyle name="40% - Accent4 3 14" xfId="4755"/>
    <cellStyle name="40% - Accent4 3 2" xfId="707"/>
    <cellStyle name="40% - Accent4 3 2 2" xfId="1376"/>
    <cellStyle name="40% - Accent4 3 2 2 2" xfId="2055"/>
    <cellStyle name="40% - Accent4 3 2 2 3" xfId="2624"/>
    <cellStyle name="40% - Accent4 3 2 2 4" xfId="3809"/>
    <cellStyle name="40% - Accent4 3 2 2 5" xfId="4938"/>
    <cellStyle name="40% - Accent4 3 2 3" xfId="1624"/>
    <cellStyle name="40% - Accent4 3 2 3 2" xfId="2180"/>
    <cellStyle name="40% - Accent4 3 2 4" xfId="1759"/>
    <cellStyle name="40% - Accent4 3 2 5" xfId="2355"/>
    <cellStyle name="40% - Accent4 3 2 6" xfId="2502"/>
    <cellStyle name="40% - Accent4 3 2 7" xfId="3687"/>
    <cellStyle name="40% - Accent4 3 2 8" xfId="4816"/>
    <cellStyle name="40% - Accent4 3 3" xfId="850"/>
    <cellStyle name="40% - Accent4 3 3 2" xfId="1844"/>
    <cellStyle name="40% - Accent4 3 3 3" xfId="2563"/>
    <cellStyle name="40% - Accent4 3 3 4" xfId="3748"/>
    <cellStyle name="40% - Accent4 3 3 5" xfId="4877"/>
    <cellStyle name="40% - Accent4 3 4" xfId="1026"/>
    <cellStyle name="40% - Accent4 3 4 2" xfId="1911"/>
    <cellStyle name="40% - Accent4 3 5" xfId="1052"/>
    <cellStyle name="40% - Accent4 3 5 2" xfId="1937"/>
    <cellStyle name="40% - Accent4 3 6" xfId="1139"/>
    <cellStyle name="40% - Accent4 3 6 2" xfId="1994"/>
    <cellStyle name="40% - Accent4 3 7" xfId="1563"/>
    <cellStyle name="40% - Accent4 3 7 2" xfId="2119"/>
    <cellStyle name="40% - Accent4 3 8" xfId="1719"/>
    <cellStyle name="40% - Accent4 3 9" xfId="2263"/>
    <cellStyle name="40% - Accent4 4" xfId="149"/>
    <cellStyle name="40% - Accent4 5" xfId="150"/>
    <cellStyle name="40% - Accent4 6" xfId="151"/>
    <cellStyle name="40% - Accent4 7" xfId="152"/>
    <cellStyle name="40% - Accent4 8" xfId="153"/>
    <cellStyle name="40% - Accent4 9" xfId="154"/>
    <cellStyle name="40% - Accent5" xfId="11" builtinId="47"/>
    <cellStyle name="40% - Accent5 10" xfId="155"/>
    <cellStyle name="40% - Accent5 11" xfId="156"/>
    <cellStyle name="40% - Accent5 12" xfId="708"/>
    <cellStyle name="40% - Accent5 13" xfId="765"/>
    <cellStyle name="40% - Accent5 13 2" xfId="1140"/>
    <cellStyle name="40% - Accent5 13 3" xfId="1787"/>
    <cellStyle name="40% - Accent5 14" xfId="967"/>
    <cellStyle name="40% - Accent5 14 2" xfId="1141"/>
    <cellStyle name="40% - Accent5 14 3" xfId="1874"/>
    <cellStyle name="40% - Accent5 15" xfId="1067"/>
    <cellStyle name="40% - Accent5 15 2" xfId="1142"/>
    <cellStyle name="40% - Accent5 15 3" xfId="1952"/>
    <cellStyle name="40% - Accent5 16" xfId="1678"/>
    <cellStyle name="40% - Accent5 17" xfId="2240"/>
    <cellStyle name="40% - Accent5 2" xfId="157"/>
    <cellStyle name="40% - Accent5 2 2" xfId="1143"/>
    <cellStyle name="40% - Accent5 2 2 2" xfId="1377"/>
    <cellStyle name="40% - Accent5 2 2 2 2" xfId="1625"/>
    <cellStyle name="40% - Accent5 2 2 2 2 2" xfId="2181"/>
    <cellStyle name="40% - Accent5 2 2 2 2 3" xfId="2625"/>
    <cellStyle name="40% - Accent5 2 2 2 2 4" xfId="3810"/>
    <cellStyle name="40% - Accent5 2 2 2 2 5" xfId="4939"/>
    <cellStyle name="40% - Accent5 2 2 2 3" xfId="2056"/>
    <cellStyle name="40% - Accent5 2 2 2 4" xfId="2356"/>
    <cellStyle name="40% - Accent5 2 2 2 5" xfId="2503"/>
    <cellStyle name="40% - Accent5 2 2 2 6" xfId="3688"/>
    <cellStyle name="40% - Accent5 2 2 2 7" xfId="4817"/>
    <cellStyle name="40% - Accent5 2 2 3" xfId="1564"/>
    <cellStyle name="40% - Accent5 2 2 3 2" xfId="2120"/>
    <cellStyle name="40% - Accent5 2 2 3 3" xfId="2564"/>
    <cellStyle name="40% - Accent5 2 2 3 4" xfId="3749"/>
    <cellStyle name="40% - Accent5 2 2 3 5" xfId="4878"/>
    <cellStyle name="40% - Accent5 2 2 4" xfId="1995"/>
    <cellStyle name="40% - Accent5 2 2 5" xfId="2295"/>
    <cellStyle name="40% - Accent5 2 2 6" xfId="2442"/>
    <cellStyle name="40% - Accent5 2 2 7" xfId="3627"/>
    <cellStyle name="40% - Accent5 2 2 8" xfId="4756"/>
    <cellStyle name="40% - Accent5 3" xfId="158"/>
    <cellStyle name="40% - Accent5 3 10" xfId="2296"/>
    <cellStyle name="40% - Accent5 3 11" xfId="2411"/>
    <cellStyle name="40% - Accent5 3 12" xfId="2443"/>
    <cellStyle name="40% - Accent5 3 13" xfId="3628"/>
    <cellStyle name="40% - Accent5 3 14" xfId="4757"/>
    <cellStyle name="40% - Accent5 3 2" xfId="709"/>
    <cellStyle name="40% - Accent5 3 2 2" xfId="1378"/>
    <cellStyle name="40% - Accent5 3 2 2 2" xfId="2057"/>
    <cellStyle name="40% - Accent5 3 2 2 3" xfId="2626"/>
    <cellStyle name="40% - Accent5 3 2 2 4" xfId="3811"/>
    <cellStyle name="40% - Accent5 3 2 2 5" xfId="4940"/>
    <cellStyle name="40% - Accent5 3 2 3" xfId="1626"/>
    <cellStyle name="40% - Accent5 3 2 3 2" xfId="2182"/>
    <cellStyle name="40% - Accent5 3 2 4" xfId="1760"/>
    <cellStyle name="40% - Accent5 3 2 5" xfId="2357"/>
    <cellStyle name="40% - Accent5 3 2 6" xfId="2504"/>
    <cellStyle name="40% - Accent5 3 2 7" xfId="3689"/>
    <cellStyle name="40% - Accent5 3 2 8" xfId="4818"/>
    <cellStyle name="40% - Accent5 3 3" xfId="851"/>
    <cellStyle name="40% - Accent5 3 3 2" xfId="1845"/>
    <cellStyle name="40% - Accent5 3 3 3" xfId="2565"/>
    <cellStyle name="40% - Accent5 3 3 4" xfId="3750"/>
    <cellStyle name="40% - Accent5 3 3 5" xfId="4879"/>
    <cellStyle name="40% - Accent5 3 4" xfId="1027"/>
    <cellStyle name="40% - Accent5 3 4 2" xfId="1912"/>
    <cellStyle name="40% - Accent5 3 5" xfId="1078"/>
    <cellStyle name="40% - Accent5 3 5 2" xfId="1963"/>
    <cellStyle name="40% - Accent5 3 6" xfId="1144"/>
    <cellStyle name="40% - Accent5 3 6 2" xfId="1996"/>
    <cellStyle name="40% - Accent5 3 7" xfId="1565"/>
    <cellStyle name="40% - Accent5 3 7 2" xfId="2121"/>
    <cellStyle name="40% - Accent5 3 8" xfId="1720"/>
    <cellStyle name="40% - Accent5 3 9" xfId="2264"/>
    <cellStyle name="40% - Accent5 4" xfId="159"/>
    <cellStyle name="40% - Accent5 5" xfId="160"/>
    <cellStyle name="40% - Accent5 6" xfId="161"/>
    <cellStyle name="40% - Accent5 7" xfId="162"/>
    <cellStyle name="40% - Accent5 8" xfId="163"/>
    <cellStyle name="40% - Accent5 9" xfId="164"/>
    <cellStyle name="40% - Accent6" xfId="12" builtinId="51"/>
    <cellStyle name="40% - Accent6 10" xfId="165"/>
    <cellStyle name="40% - Accent6 11" xfId="166"/>
    <cellStyle name="40% - Accent6 12" xfId="710"/>
    <cellStyle name="40% - Accent6 13" xfId="767"/>
    <cellStyle name="40% - Accent6 13 2" xfId="1145"/>
    <cellStyle name="40% - Accent6 13 3" xfId="1789"/>
    <cellStyle name="40% - Accent6 14" xfId="969"/>
    <cellStyle name="40% - Accent6 14 2" xfId="1146"/>
    <cellStyle name="40% - Accent6 14 3" xfId="1876"/>
    <cellStyle name="40% - Accent6 15" xfId="1069"/>
    <cellStyle name="40% - Accent6 15 2" xfId="1147"/>
    <cellStyle name="40% - Accent6 15 3" xfId="1954"/>
    <cellStyle name="40% - Accent6 16" xfId="1679"/>
    <cellStyle name="40% - Accent6 17" xfId="2242"/>
    <cellStyle name="40% - Accent6 2" xfId="167"/>
    <cellStyle name="40% - Accent6 2 2" xfId="168"/>
    <cellStyle name="40% - Accent6 2 2 2" xfId="1148"/>
    <cellStyle name="40% - Accent6 2 2 2 2" xfId="1379"/>
    <cellStyle name="40% - Accent6 2 2 2 2 2" xfId="1627"/>
    <cellStyle name="40% - Accent6 2 2 2 2 2 2" xfId="2183"/>
    <cellStyle name="40% - Accent6 2 2 2 2 2 3" xfId="2627"/>
    <cellStyle name="40% - Accent6 2 2 2 2 2 4" xfId="3812"/>
    <cellStyle name="40% - Accent6 2 2 2 2 2 5" xfId="4941"/>
    <cellStyle name="40% - Accent6 2 2 2 2 3" xfId="2058"/>
    <cellStyle name="40% - Accent6 2 2 2 2 4" xfId="2358"/>
    <cellStyle name="40% - Accent6 2 2 2 2 5" xfId="2505"/>
    <cellStyle name="40% - Accent6 2 2 2 2 6" xfId="3690"/>
    <cellStyle name="40% - Accent6 2 2 2 2 7" xfId="4819"/>
    <cellStyle name="40% - Accent6 2 2 2 3" xfId="1566"/>
    <cellStyle name="40% - Accent6 2 2 2 3 2" xfId="2122"/>
    <cellStyle name="40% - Accent6 2 2 2 3 3" xfId="2566"/>
    <cellStyle name="40% - Accent6 2 2 2 3 4" xfId="3751"/>
    <cellStyle name="40% - Accent6 2 2 2 3 5" xfId="4880"/>
    <cellStyle name="40% - Accent6 2 2 2 4" xfId="1997"/>
    <cellStyle name="40% - Accent6 2 2 2 5" xfId="2297"/>
    <cellStyle name="40% - Accent6 2 2 2 6" xfId="2444"/>
    <cellStyle name="40% - Accent6 2 2 2 7" xfId="3629"/>
    <cellStyle name="40% - Accent6 2 2 2 8" xfId="4758"/>
    <cellStyle name="40% - Accent6 3" xfId="169"/>
    <cellStyle name="40% - Accent6 3 10" xfId="2298"/>
    <cellStyle name="40% - Accent6 3 11" xfId="2412"/>
    <cellStyle name="40% - Accent6 3 12" xfId="2445"/>
    <cellStyle name="40% - Accent6 3 13" xfId="3630"/>
    <cellStyle name="40% - Accent6 3 14" xfId="4759"/>
    <cellStyle name="40% - Accent6 3 2" xfId="711"/>
    <cellStyle name="40% - Accent6 3 2 2" xfId="1380"/>
    <cellStyle name="40% - Accent6 3 2 2 2" xfId="2059"/>
    <cellStyle name="40% - Accent6 3 2 2 3" xfId="2628"/>
    <cellStyle name="40% - Accent6 3 2 2 4" xfId="3813"/>
    <cellStyle name="40% - Accent6 3 2 2 5" xfId="4942"/>
    <cellStyle name="40% - Accent6 3 2 3" xfId="1628"/>
    <cellStyle name="40% - Accent6 3 2 3 2" xfId="2184"/>
    <cellStyle name="40% - Accent6 3 2 4" xfId="1761"/>
    <cellStyle name="40% - Accent6 3 2 5" xfId="2359"/>
    <cellStyle name="40% - Accent6 3 2 6" xfId="2506"/>
    <cellStyle name="40% - Accent6 3 2 7" xfId="3691"/>
    <cellStyle name="40% - Accent6 3 2 8" xfId="4820"/>
    <cellStyle name="40% - Accent6 3 3" xfId="852"/>
    <cellStyle name="40% - Accent6 3 3 2" xfId="1846"/>
    <cellStyle name="40% - Accent6 3 3 3" xfId="2567"/>
    <cellStyle name="40% - Accent6 3 3 4" xfId="3752"/>
    <cellStyle name="40% - Accent6 3 3 5" xfId="4881"/>
    <cellStyle name="40% - Accent6 3 4" xfId="1028"/>
    <cellStyle name="40% - Accent6 3 4 2" xfId="1913"/>
    <cellStyle name="40% - Accent6 3 5" xfId="1079"/>
    <cellStyle name="40% - Accent6 3 5 2" xfId="1964"/>
    <cellStyle name="40% - Accent6 3 6" xfId="1149"/>
    <cellStyle name="40% - Accent6 3 6 2" xfId="1998"/>
    <cellStyle name="40% - Accent6 3 7" xfId="1567"/>
    <cellStyle name="40% - Accent6 3 7 2" xfId="2123"/>
    <cellStyle name="40% - Accent6 3 8" xfId="1721"/>
    <cellStyle name="40% - Accent6 3 9" xfId="2265"/>
    <cellStyle name="40% - Accent6 4" xfId="170"/>
    <cellStyle name="40% - Accent6 5" xfId="171"/>
    <cellStyle name="40% - Accent6 6" xfId="172"/>
    <cellStyle name="40% - Accent6 7" xfId="173"/>
    <cellStyle name="40% - Accent6 8" xfId="174"/>
    <cellStyle name="40% - Accent6 9" xfId="175"/>
    <cellStyle name="60% - Accent1" xfId="13" builtinId="32"/>
    <cellStyle name="60% - Accent1 10" xfId="176"/>
    <cellStyle name="60% - Accent1 11" xfId="177"/>
    <cellStyle name="60% - Accent1 12" xfId="712"/>
    <cellStyle name="60% - Accent1 13" xfId="1150"/>
    <cellStyle name="60% - Accent1 14" xfId="1151"/>
    <cellStyle name="60% - Accent1 15" xfId="1152"/>
    <cellStyle name="60% - Accent1 16" xfId="1680"/>
    <cellStyle name="60% - Accent1 2" xfId="178"/>
    <cellStyle name="60% - Accent1 2 2" xfId="179"/>
    <cellStyle name="60% - Accent1 3" xfId="180"/>
    <cellStyle name="60% - Accent1 4" xfId="181"/>
    <cellStyle name="60% - Accent1 5" xfId="182"/>
    <cellStyle name="60% - Accent1 6" xfId="183"/>
    <cellStyle name="60% - Accent1 7" xfId="184"/>
    <cellStyle name="60% - Accent1 8" xfId="185"/>
    <cellStyle name="60% - Accent1 9" xfId="186"/>
    <cellStyle name="60% - Accent2" xfId="14" builtinId="36"/>
    <cellStyle name="60% - Accent2 10" xfId="187"/>
    <cellStyle name="60% - Accent2 11" xfId="188"/>
    <cellStyle name="60% - Accent2 12" xfId="713"/>
    <cellStyle name="60% - Accent2 13" xfId="1153"/>
    <cellStyle name="60% - Accent2 14" xfId="1154"/>
    <cellStyle name="60% - Accent2 15" xfId="1155"/>
    <cellStyle name="60% - Accent2 16" xfId="1681"/>
    <cellStyle name="60% - Accent2 2" xfId="189"/>
    <cellStyle name="60% - Accent2 3" xfId="190"/>
    <cellStyle name="60% - Accent2 4" xfId="191"/>
    <cellStyle name="60% - Accent2 5" xfId="192"/>
    <cellStyle name="60% - Accent2 6" xfId="193"/>
    <cellStyle name="60% - Accent2 7" xfId="194"/>
    <cellStyle name="60% - Accent2 8" xfId="195"/>
    <cellStyle name="60% - Accent2 9" xfId="196"/>
    <cellStyle name="60% - Accent3" xfId="15" builtinId="40"/>
    <cellStyle name="60% - Accent3 10" xfId="197"/>
    <cellStyle name="60% - Accent3 11" xfId="198"/>
    <cellStyle name="60% - Accent3 12" xfId="714"/>
    <cellStyle name="60% - Accent3 13" xfId="1156"/>
    <cellStyle name="60% - Accent3 14" xfId="1157"/>
    <cellStyle name="60% - Accent3 15" xfId="1158"/>
    <cellStyle name="60% - Accent3 16" xfId="1682"/>
    <cellStyle name="60% - Accent3 2" xfId="199"/>
    <cellStyle name="60% - Accent3 2 2" xfId="200"/>
    <cellStyle name="60% - Accent3 3" xfId="201"/>
    <cellStyle name="60% - Accent3 4" xfId="202"/>
    <cellStyle name="60% - Accent3 5" xfId="203"/>
    <cellStyle name="60% - Accent3 6" xfId="204"/>
    <cellStyle name="60% - Accent3 7" xfId="205"/>
    <cellStyle name="60% - Accent3 8" xfId="206"/>
    <cellStyle name="60% - Accent3 9" xfId="207"/>
    <cellStyle name="60% - Accent4" xfId="16" builtinId="44"/>
    <cellStyle name="60% - Accent4 10" xfId="208"/>
    <cellStyle name="60% - Accent4 11" xfId="209"/>
    <cellStyle name="60% - Accent4 12" xfId="715"/>
    <cellStyle name="60% - Accent4 13" xfId="1159"/>
    <cellStyle name="60% - Accent4 14" xfId="1160"/>
    <cellStyle name="60% - Accent4 15" xfId="1161"/>
    <cellStyle name="60% - Accent4 16" xfId="1683"/>
    <cellStyle name="60% - Accent4 2" xfId="210"/>
    <cellStyle name="60% - Accent4 2 2" xfId="211"/>
    <cellStyle name="60% - Accent4 3" xfId="212"/>
    <cellStyle name="60% - Accent4 4" xfId="213"/>
    <cellStyle name="60% - Accent4 5" xfId="214"/>
    <cellStyle name="60% - Accent4 6" xfId="215"/>
    <cellStyle name="60% - Accent4 7" xfId="216"/>
    <cellStyle name="60% - Accent4 8" xfId="217"/>
    <cellStyle name="60% - Accent4 9" xfId="218"/>
    <cellStyle name="60% - Accent5" xfId="17" builtinId="48"/>
    <cellStyle name="60% - Accent5 10" xfId="219"/>
    <cellStyle name="60% - Accent5 11" xfId="220"/>
    <cellStyle name="60% - Accent5 12" xfId="716"/>
    <cellStyle name="60% - Accent5 13" xfId="1162"/>
    <cellStyle name="60% - Accent5 14" xfId="1163"/>
    <cellStyle name="60% - Accent5 15" xfId="1164"/>
    <cellStyle name="60% - Accent5 16" xfId="1684"/>
    <cellStyle name="60% - Accent5 2" xfId="221"/>
    <cellStyle name="60% - Accent5 3" xfId="222"/>
    <cellStyle name="60% - Accent5 4" xfId="223"/>
    <cellStyle name="60% - Accent5 5" xfId="224"/>
    <cellStyle name="60% - Accent5 6" xfId="225"/>
    <cellStyle name="60% - Accent5 7" xfId="226"/>
    <cellStyle name="60% - Accent5 8" xfId="227"/>
    <cellStyle name="60% - Accent5 9" xfId="228"/>
    <cellStyle name="60% - Accent6" xfId="18" builtinId="52"/>
    <cellStyle name="60% - Accent6 10" xfId="229"/>
    <cellStyle name="60% - Accent6 11" xfId="230"/>
    <cellStyle name="60% - Accent6 12" xfId="717"/>
    <cellStyle name="60% - Accent6 13" xfId="1165"/>
    <cellStyle name="60% - Accent6 14" xfId="1166"/>
    <cellStyle name="60% - Accent6 15" xfId="1167"/>
    <cellStyle name="60% - Accent6 16" xfId="1685"/>
    <cellStyle name="60% - Accent6 2" xfId="231"/>
    <cellStyle name="60% - Accent6 2 2" xfId="232"/>
    <cellStyle name="60% - Accent6 3" xfId="233"/>
    <cellStyle name="60% - Accent6 4" xfId="234"/>
    <cellStyle name="60% - Accent6 5" xfId="235"/>
    <cellStyle name="60% - Accent6 6" xfId="236"/>
    <cellStyle name="60% - Accent6 7" xfId="237"/>
    <cellStyle name="60% - Accent6 8" xfId="238"/>
    <cellStyle name="60% - Accent6 9" xfId="239"/>
    <cellStyle name="Accent1" xfId="19" builtinId="29"/>
    <cellStyle name="Accent1 10" xfId="240"/>
    <cellStyle name="Accent1 11" xfId="241"/>
    <cellStyle name="Accent1 12" xfId="718"/>
    <cellStyle name="Accent1 13" xfId="1168"/>
    <cellStyle name="Accent1 14" xfId="1169"/>
    <cellStyle name="Accent1 15" xfId="1170"/>
    <cellStyle name="Accent1 16" xfId="1686"/>
    <cellStyle name="Accent1 2" xfId="242"/>
    <cellStyle name="Accent1 2 2" xfId="243"/>
    <cellStyle name="Accent1 3" xfId="244"/>
    <cellStyle name="Accent1 4" xfId="245"/>
    <cellStyle name="Accent1 5" xfId="246"/>
    <cellStyle name="Accent1 6" xfId="247"/>
    <cellStyle name="Accent1 7" xfId="248"/>
    <cellStyle name="Accent1 8" xfId="249"/>
    <cellStyle name="Accent1 9" xfId="250"/>
    <cellStyle name="Accent2" xfId="20" builtinId="33"/>
    <cellStyle name="Accent2 10" xfId="251"/>
    <cellStyle name="Accent2 11" xfId="252"/>
    <cellStyle name="Accent2 12" xfId="719"/>
    <cellStyle name="Accent2 13" xfId="1171"/>
    <cellStyle name="Accent2 14" xfId="1172"/>
    <cellStyle name="Accent2 15" xfId="1173"/>
    <cellStyle name="Accent2 16" xfId="1687"/>
    <cellStyle name="Accent2 2" xfId="253"/>
    <cellStyle name="Accent2 2 2" xfId="254"/>
    <cellStyle name="Accent2 3" xfId="255"/>
    <cellStyle name="Accent2 4" xfId="256"/>
    <cellStyle name="Accent2 5" xfId="257"/>
    <cellStyle name="Accent2 6" xfId="258"/>
    <cellStyle name="Accent2 7" xfId="259"/>
    <cellStyle name="Accent2 8" xfId="260"/>
    <cellStyle name="Accent2 9" xfId="261"/>
    <cellStyle name="Accent3" xfId="21" builtinId="37"/>
    <cellStyle name="Accent3 10" xfId="262"/>
    <cellStyle name="Accent3 11" xfId="263"/>
    <cellStyle name="Accent3 12" xfId="720"/>
    <cellStyle name="Accent3 13" xfId="1174"/>
    <cellStyle name="Accent3 14" xfId="1175"/>
    <cellStyle name="Accent3 15" xfId="1176"/>
    <cellStyle name="Accent3 16" xfId="1688"/>
    <cellStyle name="Accent3 2" xfId="264"/>
    <cellStyle name="Accent3 2 2" xfId="265"/>
    <cellStyle name="Accent3 3" xfId="266"/>
    <cellStyle name="Accent3 4" xfId="267"/>
    <cellStyle name="Accent3 5" xfId="268"/>
    <cellStyle name="Accent3 6" xfId="269"/>
    <cellStyle name="Accent3 7" xfId="270"/>
    <cellStyle name="Accent3 8" xfId="271"/>
    <cellStyle name="Accent3 9" xfId="272"/>
    <cellStyle name="Accent4" xfId="22" builtinId="41"/>
    <cellStyle name="Accent4 10" xfId="273"/>
    <cellStyle name="Accent4 11" xfId="274"/>
    <cellStyle name="Accent4 12" xfId="721"/>
    <cellStyle name="Accent4 13" xfId="1177"/>
    <cellStyle name="Accent4 14" xfId="1178"/>
    <cellStyle name="Accent4 15" xfId="1179"/>
    <cellStyle name="Accent4 16" xfId="1689"/>
    <cellStyle name="Accent4 2" xfId="275"/>
    <cellStyle name="Accent4 2 2" xfId="276"/>
    <cellStyle name="Accent4 3" xfId="277"/>
    <cellStyle name="Accent4 4" xfId="278"/>
    <cellStyle name="Accent4 5" xfId="279"/>
    <cellStyle name="Accent4 6" xfId="280"/>
    <cellStyle name="Accent4 7" xfId="281"/>
    <cellStyle name="Accent4 8" xfId="282"/>
    <cellStyle name="Accent4 9" xfId="283"/>
    <cellStyle name="Accent5" xfId="23" builtinId="45"/>
    <cellStyle name="Accent5 10" xfId="284"/>
    <cellStyle name="Accent5 11" xfId="285"/>
    <cellStyle name="Accent5 12" xfId="722"/>
    <cellStyle name="Accent5 13" xfId="1180"/>
    <cellStyle name="Accent5 14" xfId="1181"/>
    <cellStyle name="Accent5 15" xfId="1182"/>
    <cellStyle name="Accent5 16" xfId="1690"/>
    <cellStyle name="Accent5 2" xfId="286"/>
    <cellStyle name="Accent5 3" xfId="287"/>
    <cellStyle name="Accent5 4" xfId="288"/>
    <cellStyle name="Accent5 5" xfId="289"/>
    <cellStyle name="Accent5 6" xfId="290"/>
    <cellStyle name="Accent5 7" xfId="291"/>
    <cellStyle name="Accent5 8" xfId="292"/>
    <cellStyle name="Accent5 9" xfId="293"/>
    <cellStyle name="Accent6" xfId="24" builtinId="49"/>
    <cellStyle name="Accent6 10" xfId="294"/>
    <cellStyle name="Accent6 11" xfId="295"/>
    <cellStyle name="Accent6 12" xfId="723"/>
    <cellStyle name="Accent6 13" xfId="1183"/>
    <cellStyle name="Accent6 14" xfId="1184"/>
    <cellStyle name="Accent6 15" xfId="1185"/>
    <cellStyle name="Accent6 16" xfId="1691"/>
    <cellStyle name="Accent6 2" xfId="296"/>
    <cellStyle name="Accent6 3" xfId="297"/>
    <cellStyle name="Accent6 4" xfId="298"/>
    <cellStyle name="Accent6 5" xfId="299"/>
    <cellStyle name="Accent6 6" xfId="300"/>
    <cellStyle name="Accent6 7" xfId="301"/>
    <cellStyle name="Accent6 8" xfId="302"/>
    <cellStyle name="Accent6 9" xfId="303"/>
    <cellStyle name="Bad" xfId="25" builtinId="27"/>
    <cellStyle name="Bad 10" xfId="304"/>
    <cellStyle name="Bad 11" xfId="724"/>
    <cellStyle name="Bad 12" xfId="1186"/>
    <cellStyle name="Bad 13" xfId="1187"/>
    <cellStyle name="Bad 14" xfId="1188"/>
    <cellStyle name="Bad 15" xfId="1692"/>
    <cellStyle name="Bad 2" xfId="305"/>
    <cellStyle name="Bad 2 2" xfId="306"/>
    <cellStyle name="Bad 2 3" xfId="307"/>
    <cellStyle name="Bad 2 4" xfId="308"/>
    <cellStyle name="Bad 2 5" xfId="309"/>
    <cellStyle name="Bad 2 6" xfId="310"/>
    <cellStyle name="Bad 3" xfId="311"/>
    <cellStyle name="Bad 4" xfId="312"/>
    <cellStyle name="Bad 5" xfId="313"/>
    <cellStyle name="Bad 6" xfId="314"/>
    <cellStyle name="Bad 7" xfId="315"/>
    <cellStyle name="Bad 8" xfId="316"/>
    <cellStyle name="Bad 9" xfId="317"/>
    <cellStyle name="Calculation" xfId="26" builtinId="22"/>
    <cellStyle name="Calculation 10" xfId="318"/>
    <cellStyle name="Calculation 11" xfId="319"/>
    <cellStyle name="Calculation 12" xfId="320"/>
    <cellStyle name="Calculation 13" xfId="321"/>
    <cellStyle name="Calculation 14" xfId="322"/>
    <cellStyle name="Calculation 15" xfId="1189"/>
    <cellStyle name="Calculation 16" xfId="1190"/>
    <cellStyle name="Calculation 17" xfId="1191"/>
    <cellStyle name="Calculation 18" xfId="1693"/>
    <cellStyle name="Calculation 2" xfId="323"/>
    <cellStyle name="Calculation 2 2" xfId="324"/>
    <cellStyle name="Calculation 2 2 2" xfId="325"/>
    <cellStyle name="Calculation 2 3" xfId="326"/>
    <cellStyle name="Calculation 3" xfId="327"/>
    <cellStyle name="Calculation 4" xfId="328"/>
    <cellStyle name="Calculation 4 2" xfId="329"/>
    <cellStyle name="Calculation 5" xfId="330"/>
    <cellStyle name="Calculation 5 2" xfId="331"/>
    <cellStyle name="Calculation 6" xfId="332"/>
    <cellStyle name="Calculation 7" xfId="333"/>
    <cellStyle name="Calculation 8" xfId="334"/>
    <cellStyle name="Calculation 9" xfId="335"/>
    <cellStyle name="Check Cell" xfId="27" builtinId="23"/>
    <cellStyle name="Check Cell 10" xfId="336"/>
    <cellStyle name="Check Cell 11" xfId="337"/>
    <cellStyle name="Check Cell 12" xfId="725"/>
    <cellStyle name="Check Cell 13" xfId="1192"/>
    <cellStyle name="Check Cell 14" xfId="1193"/>
    <cellStyle name="Check Cell 15" xfId="1194"/>
    <cellStyle name="Check Cell 16" xfId="1694"/>
    <cellStyle name="Check Cell 2" xfId="338"/>
    <cellStyle name="Check Cell 3" xfId="339"/>
    <cellStyle name="Check Cell 4" xfId="340"/>
    <cellStyle name="Check Cell 5" xfId="341"/>
    <cellStyle name="Check Cell 6" xfId="342"/>
    <cellStyle name="Check Cell 7" xfId="343"/>
    <cellStyle name="Check Cell 8" xfId="344"/>
    <cellStyle name="Check Cell 9" xfId="345"/>
    <cellStyle name="Comma 10" xfId="659"/>
    <cellStyle name="Comma 10 2" xfId="1196"/>
    <cellStyle name="Comma 10 2 2" xfId="1382"/>
    <cellStyle name="Comma 10 3" xfId="1381"/>
    <cellStyle name="Comma 10 4" xfId="1195"/>
    <cellStyle name="Comma 10 5" xfId="1734"/>
    <cellStyle name="Comma 11" xfId="686"/>
    <cellStyle name="Comma 11 2" xfId="1748"/>
    <cellStyle name="Comma 12" xfId="753"/>
    <cellStyle name="Comma 12 2" xfId="1775"/>
    <cellStyle name="Comma 13" xfId="944"/>
    <cellStyle name="Comma 13 2" xfId="1859"/>
    <cellStyle name="Comma 14" xfId="1016"/>
    <cellStyle name="Comma 14 2" xfId="1901"/>
    <cellStyle name="Comma 15" xfId="2223"/>
    <cellStyle name="Comma 16" xfId="2225"/>
    <cellStyle name="Comma 17" xfId="2253"/>
    <cellStyle name="Comma 18" xfId="2400"/>
    <cellStyle name="Comma 2" xfId="346"/>
    <cellStyle name="Comma 2 2" xfId="347"/>
    <cellStyle name="Comma 2 2 2" xfId="348"/>
    <cellStyle name="Comma 2 2 2 2" xfId="853"/>
    <cellStyle name="Comma 2 2 2 3" xfId="799"/>
    <cellStyle name="Comma 2 2 2 4" xfId="998"/>
    <cellStyle name="Comma 2 2 2 4 2" xfId="1892"/>
    <cellStyle name="Comma 2 2 3" xfId="775"/>
    <cellStyle name="Comma 2 2 3 2" xfId="1384"/>
    <cellStyle name="Comma 2 2 4" xfId="2670"/>
    <cellStyle name="Comma 2 3" xfId="349"/>
    <cellStyle name="Comma 2 3 10" xfId="1568"/>
    <cellStyle name="Comma 2 3 10 2" xfId="2124"/>
    <cellStyle name="Comma 2 3 11" xfId="1722"/>
    <cellStyle name="Comma 2 3 12" xfId="2266"/>
    <cellStyle name="Comma 2 3 13" xfId="2299"/>
    <cellStyle name="Comma 2 3 14" xfId="2413"/>
    <cellStyle name="Comma 2 3 15" xfId="2446"/>
    <cellStyle name="Comma 2 3 16" xfId="3631"/>
    <cellStyle name="Comma 2 3 17" xfId="4760"/>
    <cellStyle name="Comma 2 3 2" xfId="726"/>
    <cellStyle name="Comma 2 3 2 2" xfId="795"/>
    <cellStyle name="Comma 2 3 2 3" xfId="1009"/>
    <cellStyle name="Comma 2 3 2 3 2" xfId="1898"/>
    <cellStyle name="Comma 2 3 2 4" xfId="1198"/>
    <cellStyle name="Comma 2 3 2 5" xfId="1762"/>
    <cellStyle name="Comma 2 3 3" xfId="805"/>
    <cellStyle name="Comma 2 3 3 2" xfId="1385"/>
    <cellStyle name="Comma 2 3 3 2 2" xfId="2060"/>
    <cellStyle name="Comma 2 3 3 2 3" xfId="2629"/>
    <cellStyle name="Comma 2 3 3 2 4" xfId="3814"/>
    <cellStyle name="Comma 2 3 3 2 5" xfId="4943"/>
    <cellStyle name="Comma 2 3 3 3" xfId="1629"/>
    <cellStyle name="Comma 2 3 3 3 2" xfId="2185"/>
    <cellStyle name="Comma 2 3 3 3 3" xfId="2671"/>
    <cellStyle name="Comma 2 3 3 4" xfId="2360"/>
    <cellStyle name="Comma 2 3 3 5" xfId="2507"/>
    <cellStyle name="Comma 2 3 3 6" xfId="3692"/>
    <cellStyle name="Comma 2 3 3 7" xfId="4821"/>
    <cellStyle name="Comma 2 3 4" xfId="854"/>
    <cellStyle name="Comma 2 3 4 2" xfId="1847"/>
    <cellStyle name="Comma 2 3 4 2 2" xfId="2672"/>
    <cellStyle name="Comma 2 3 4 3" xfId="2568"/>
    <cellStyle name="Comma 2 3 4 4" xfId="3753"/>
    <cellStyle name="Comma 2 3 4 5" xfId="4882"/>
    <cellStyle name="Comma 2 3 5" xfId="797"/>
    <cellStyle name="Comma 2 3 6" xfId="982"/>
    <cellStyle name="Comma 2 3 7" xfId="1029"/>
    <cellStyle name="Comma 2 3 7 2" xfId="1914"/>
    <cellStyle name="Comma 2 3 8" xfId="1080"/>
    <cellStyle name="Comma 2 3 8 2" xfId="1965"/>
    <cellStyle name="Comma 2 3 9" xfId="1197"/>
    <cellStyle name="Comma 2 3 9 2" xfId="1999"/>
    <cellStyle name="Comma 2 4" xfId="350"/>
    <cellStyle name="Comma 2 4 2" xfId="351"/>
    <cellStyle name="Comma 2 4 2 2" xfId="1387"/>
    <cellStyle name="Comma 2 4 3" xfId="855"/>
    <cellStyle name="Comma 2 4 3 2" xfId="1199"/>
    <cellStyle name="Comma 2 4 4" xfId="779"/>
    <cellStyle name="Comma 2 4 4 2" xfId="1388"/>
    <cellStyle name="Comma 2 4 4 2 2" xfId="1630"/>
    <cellStyle name="Comma 2 4 4 2 2 2" xfId="2186"/>
    <cellStyle name="Comma 2 4 4 2 2 3" xfId="2630"/>
    <cellStyle name="Comma 2 4 4 2 2 4" xfId="3815"/>
    <cellStyle name="Comma 2 4 4 2 2 5" xfId="4944"/>
    <cellStyle name="Comma 2 4 4 2 3" xfId="2061"/>
    <cellStyle name="Comma 2 4 4 2 4" xfId="2361"/>
    <cellStyle name="Comma 2 4 4 2 5" xfId="2508"/>
    <cellStyle name="Comma 2 4 4 2 6" xfId="3693"/>
    <cellStyle name="Comma 2 4 4 2 7" xfId="4822"/>
    <cellStyle name="Comma 2 4 4 3" xfId="1200"/>
    <cellStyle name="Comma 2 4 4 3 2" xfId="2000"/>
    <cellStyle name="Comma 2 4 4 3 3" xfId="2569"/>
    <cellStyle name="Comma 2 4 4 3 4" xfId="3754"/>
    <cellStyle name="Comma 2 4 4 3 5" xfId="4883"/>
    <cellStyle name="Comma 2 4 4 4" xfId="1569"/>
    <cellStyle name="Comma 2 4 4 4 2" xfId="2125"/>
    <cellStyle name="Comma 2 4 4 5" xfId="2300"/>
    <cellStyle name="Comma 2 4 4 6" xfId="2447"/>
    <cellStyle name="Comma 2 4 4 7" xfId="3632"/>
    <cellStyle name="Comma 2 4 4 8" xfId="4761"/>
    <cellStyle name="Comma 2 4 5" xfId="989"/>
    <cellStyle name="Comma 2 4 5 2" xfId="1386"/>
    <cellStyle name="Comma 2 4 5 3" xfId="1886"/>
    <cellStyle name="Comma 2 4 6" xfId="2673"/>
    <cellStyle name="Comma 2 5" xfId="352"/>
    <cellStyle name="Comma 2 5 2" xfId="2674"/>
    <cellStyle name="Comma 2 6" xfId="660"/>
    <cellStyle name="Comma 2 6 2" xfId="1389"/>
    <cellStyle name="Comma 2 6 3" xfId="2675"/>
    <cellStyle name="Comma 2 7" xfId="676"/>
    <cellStyle name="Comma 2 7 2" xfId="1201"/>
    <cellStyle name="Comma 2 7 2 2" xfId="1391"/>
    <cellStyle name="Comma 2 7 3" xfId="1390"/>
    <cellStyle name="Comma 2 8" xfId="1041"/>
    <cellStyle name="Comma 2 8 2" xfId="1383"/>
    <cellStyle name="Comma 2 8 3" xfId="1926"/>
    <cellStyle name="Comma 2 9" xfId="2669"/>
    <cellStyle name="Comma 3" xfId="353"/>
    <cellStyle name="Comma 3 2" xfId="354"/>
    <cellStyle name="Comma 3 2 2" xfId="825"/>
    <cellStyle name="Comma 3 2 2 2" xfId="1394"/>
    <cellStyle name="Comma 3 2 2 2 2" xfId="1631"/>
    <cellStyle name="Comma 3 2 2 2 2 2" xfId="2187"/>
    <cellStyle name="Comma 3 2 2 2 2 2 2" xfId="2682"/>
    <cellStyle name="Comma 3 2 2 2 2 2 2 2" xfId="3859"/>
    <cellStyle name="Comma 3 2 2 2 2 2 2 3" xfId="4988"/>
    <cellStyle name="Comma 3 2 2 2 2 2 3" xfId="2681"/>
    <cellStyle name="Comma 3 2 2 2 2 2 4" xfId="3858"/>
    <cellStyle name="Comma 3 2 2 2 2 2 5" xfId="4987"/>
    <cellStyle name="Comma 3 2 2 2 2 3" xfId="2683"/>
    <cellStyle name="Comma 3 2 2 2 2 3 2" xfId="3860"/>
    <cellStyle name="Comma 3 2 2 2 2 3 3" xfId="4989"/>
    <cellStyle name="Comma 3 2 2 2 2 4" xfId="2680"/>
    <cellStyle name="Comma 3 2 2 2 2 4 2" xfId="3857"/>
    <cellStyle name="Comma 3 2 2 2 2 4 3" xfId="4986"/>
    <cellStyle name="Comma 3 2 2 2 2 5" xfId="2631"/>
    <cellStyle name="Comma 3 2 2 2 2 6" xfId="3816"/>
    <cellStyle name="Comma 3 2 2 2 2 7" xfId="4945"/>
    <cellStyle name="Comma 3 2 2 2 3" xfId="2062"/>
    <cellStyle name="Comma 3 2 2 2 3 2" xfId="2685"/>
    <cellStyle name="Comma 3 2 2 2 3 2 2" xfId="3862"/>
    <cellStyle name="Comma 3 2 2 2 3 2 3" xfId="4991"/>
    <cellStyle name="Comma 3 2 2 2 3 3" xfId="2684"/>
    <cellStyle name="Comma 3 2 2 2 3 4" xfId="3861"/>
    <cellStyle name="Comma 3 2 2 2 3 5" xfId="4990"/>
    <cellStyle name="Comma 3 2 2 2 4" xfId="2362"/>
    <cellStyle name="Comma 3 2 2 2 4 2" xfId="2686"/>
    <cellStyle name="Comma 3 2 2 2 4 3" xfId="3863"/>
    <cellStyle name="Comma 3 2 2 2 4 4" xfId="4992"/>
    <cellStyle name="Comma 3 2 2 2 5" xfId="2679"/>
    <cellStyle name="Comma 3 2 2 2 5 2" xfId="3856"/>
    <cellStyle name="Comma 3 2 2 2 5 3" xfId="4985"/>
    <cellStyle name="Comma 3 2 2 2 6" xfId="2509"/>
    <cellStyle name="Comma 3 2 2 2 7" xfId="3694"/>
    <cellStyle name="Comma 3 2 2 2 8" xfId="4823"/>
    <cellStyle name="Comma 3 2 2 3" xfId="1202"/>
    <cellStyle name="Comma 3 2 2 3 2" xfId="2001"/>
    <cellStyle name="Comma 3 2 2 3 2 2" xfId="2689"/>
    <cellStyle name="Comma 3 2 2 3 2 2 2" xfId="3866"/>
    <cellStyle name="Comma 3 2 2 3 2 2 3" xfId="4995"/>
    <cellStyle name="Comma 3 2 2 3 2 3" xfId="2688"/>
    <cellStyle name="Comma 3 2 2 3 2 4" xfId="3865"/>
    <cellStyle name="Comma 3 2 2 3 2 5" xfId="4994"/>
    <cellStyle name="Comma 3 2 2 3 3" xfId="2690"/>
    <cellStyle name="Comma 3 2 2 3 3 2" xfId="3867"/>
    <cellStyle name="Comma 3 2 2 3 3 3" xfId="4996"/>
    <cellStyle name="Comma 3 2 2 3 4" xfId="2687"/>
    <cellStyle name="Comma 3 2 2 3 4 2" xfId="3864"/>
    <cellStyle name="Comma 3 2 2 3 4 3" xfId="4993"/>
    <cellStyle name="Comma 3 2 2 3 5" xfId="2570"/>
    <cellStyle name="Comma 3 2 2 3 6" xfId="3755"/>
    <cellStyle name="Comma 3 2 2 3 7" xfId="4884"/>
    <cellStyle name="Comma 3 2 2 4" xfId="1570"/>
    <cellStyle name="Comma 3 2 2 4 2" xfId="2126"/>
    <cellStyle name="Comma 3 2 2 4 2 2" xfId="2692"/>
    <cellStyle name="Comma 3 2 2 4 2 3" xfId="3869"/>
    <cellStyle name="Comma 3 2 2 4 2 4" xfId="4998"/>
    <cellStyle name="Comma 3 2 2 4 3" xfId="2691"/>
    <cellStyle name="Comma 3 2 2 4 4" xfId="3868"/>
    <cellStyle name="Comma 3 2 2 4 5" xfId="4997"/>
    <cellStyle name="Comma 3 2 2 5" xfId="1820"/>
    <cellStyle name="Comma 3 2 2 5 2" xfId="2693"/>
    <cellStyle name="Comma 3 2 2 5 3" xfId="3870"/>
    <cellStyle name="Comma 3 2 2 5 4" xfId="4999"/>
    <cellStyle name="Comma 3 2 2 6" xfId="2301"/>
    <cellStyle name="Comma 3 2 2 6 2" xfId="2678"/>
    <cellStyle name="Comma 3 2 2 6 3" xfId="3855"/>
    <cellStyle name="Comma 3 2 2 6 4" xfId="4984"/>
    <cellStyle name="Comma 3 2 2 7" xfId="2448"/>
    <cellStyle name="Comma 3 2 2 8" xfId="3633"/>
    <cellStyle name="Comma 3 2 2 9" xfId="4762"/>
    <cellStyle name="Comma 3 2 3" xfId="794"/>
    <cellStyle name="Comma 3 2 3 2" xfId="1393"/>
    <cellStyle name="Comma 3 2 3 2 2" xfId="2696"/>
    <cellStyle name="Comma 3 2 3 2 2 2" xfId="2697"/>
    <cellStyle name="Comma 3 2 3 2 2 2 2" xfId="3874"/>
    <cellStyle name="Comma 3 2 3 2 2 2 3" xfId="5003"/>
    <cellStyle name="Comma 3 2 3 2 2 3" xfId="3873"/>
    <cellStyle name="Comma 3 2 3 2 2 4" xfId="5002"/>
    <cellStyle name="Comma 3 2 3 2 3" xfId="2698"/>
    <cellStyle name="Comma 3 2 3 2 3 2" xfId="3875"/>
    <cellStyle name="Comma 3 2 3 2 3 3" xfId="5004"/>
    <cellStyle name="Comma 3 2 3 2 4" xfId="2695"/>
    <cellStyle name="Comma 3 2 3 2 5" xfId="3872"/>
    <cellStyle name="Comma 3 2 3 2 6" xfId="5001"/>
    <cellStyle name="Comma 3 2 3 3" xfId="1799"/>
    <cellStyle name="Comma 3 2 3 3 2" xfId="2700"/>
    <cellStyle name="Comma 3 2 3 3 2 2" xfId="3877"/>
    <cellStyle name="Comma 3 2 3 3 2 3" xfId="5006"/>
    <cellStyle name="Comma 3 2 3 3 3" xfId="2699"/>
    <cellStyle name="Comma 3 2 3 3 4" xfId="3876"/>
    <cellStyle name="Comma 3 2 3 3 5" xfId="5005"/>
    <cellStyle name="Comma 3 2 3 4" xfId="2701"/>
    <cellStyle name="Comma 3 2 3 4 2" xfId="3878"/>
    <cellStyle name="Comma 3 2 3 4 3" xfId="5007"/>
    <cellStyle name="Comma 3 2 3 5" xfId="2694"/>
    <cellStyle name="Comma 3 2 3 5 2" xfId="3871"/>
    <cellStyle name="Comma 3 2 3 5 3" xfId="5000"/>
    <cellStyle name="Comma 3 2 4" xfId="1001"/>
    <cellStyle name="Comma 3 2 4 2" xfId="1894"/>
    <cellStyle name="Comma 3 2 4 2 2" xfId="2704"/>
    <cellStyle name="Comma 3 2 4 2 2 2" xfId="3881"/>
    <cellStyle name="Comma 3 2 4 2 2 3" xfId="5010"/>
    <cellStyle name="Comma 3 2 4 2 3" xfId="2703"/>
    <cellStyle name="Comma 3 2 4 2 4" xfId="3880"/>
    <cellStyle name="Comma 3 2 4 2 5" xfId="5009"/>
    <cellStyle name="Comma 3 2 4 3" xfId="2705"/>
    <cellStyle name="Comma 3 2 4 3 2" xfId="3882"/>
    <cellStyle name="Comma 3 2 4 3 3" xfId="5011"/>
    <cellStyle name="Comma 3 2 4 4" xfId="2702"/>
    <cellStyle name="Comma 3 2 4 5" xfId="3879"/>
    <cellStyle name="Comma 3 2 4 6" xfId="5008"/>
    <cellStyle name="Comma 3 2 5" xfId="2706"/>
    <cellStyle name="Comma 3 2 5 2" xfId="2707"/>
    <cellStyle name="Comma 3 2 5 2 2" xfId="3884"/>
    <cellStyle name="Comma 3 2 5 2 3" xfId="5013"/>
    <cellStyle name="Comma 3 2 5 3" xfId="3883"/>
    <cellStyle name="Comma 3 2 5 4" xfId="5012"/>
    <cellStyle name="Comma 3 2 6" xfId="2708"/>
    <cellStyle name="Comma 3 2 6 2" xfId="3885"/>
    <cellStyle name="Comma 3 2 6 3" xfId="5014"/>
    <cellStyle name="Comma 3 2 7" xfId="2677"/>
    <cellStyle name="Comma 3 2 7 2" xfId="3854"/>
    <cellStyle name="Comma 3 2 7 3" xfId="4983"/>
    <cellStyle name="Comma 3 3" xfId="661"/>
    <cellStyle name="Comma 3 3 2" xfId="816"/>
    <cellStyle name="Comma 3 3 2 2" xfId="1811"/>
    <cellStyle name="Comma 3 3 2 2 2" xfId="2712"/>
    <cellStyle name="Comma 3 3 2 2 2 2" xfId="2713"/>
    <cellStyle name="Comma 3 3 2 2 2 2 2" xfId="3890"/>
    <cellStyle name="Comma 3 3 2 2 2 2 3" xfId="5019"/>
    <cellStyle name="Comma 3 3 2 2 2 3" xfId="3889"/>
    <cellStyle name="Comma 3 3 2 2 2 4" xfId="5018"/>
    <cellStyle name="Comma 3 3 2 2 3" xfId="2714"/>
    <cellStyle name="Comma 3 3 2 2 3 2" xfId="3891"/>
    <cellStyle name="Comma 3 3 2 2 3 3" xfId="5020"/>
    <cellStyle name="Comma 3 3 2 2 4" xfId="2711"/>
    <cellStyle name="Comma 3 3 2 2 5" xfId="3888"/>
    <cellStyle name="Comma 3 3 2 2 6" xfId="5017"/>
    <cellStyle name="Comma 3 3 2 3" xfId="2715"/>
    <cellStyle name="Comma 3 3 2 3 2" xfId="2716"/>
    <cellStyle name="Comma 3 3 2 3 2 2" xfId="3893"/>
    <cellStyle name="Comma 3 3 2 3 2 3" xfId="5022"/>
    <cellStyle name="Comma 3 3 2 3 3" xfId="3892"/>
    <cellStyle name="Comma 3 3 2 3 4" xfId="5021"/>
    <cellStyle name="Comma 3 3 2 4" xfId="2717"/>
    <cellStyle name="Comma 3 3 2 4 2" xfId="3894"/>
    <cellStyle name="Comma 3 3 2 4 3" xfId="5023"/>
    <cellStyle name="Comma 3 3 2 5" xfId="2710"/>
    <cellStyle name="Comma 3 3 2 6" xfId="3887"/>
    <cellStyle name="Comma 3 3 2 7" xfId="5016"/>
    <cellStyle name="Comma 3 3 3" xfId="1392"/>
    <cellStyle name="Comma 3 3 3 2" xfId="2719"/>
    <cellStyle name="Comma 3 3 3 2 2" xfId="2720"/>
    <cellStyle name="Comma 3 3 3 2 2 2" xfId="3897"/>
    <cellStyle name="Comma 3 3 3 2 2 3" xfId="5026"/>
    <cellStyle name="Comma 3 3 3 2 3" xfId="3896"/>
    <cellStyle name="Comma 3 3 3 2 4" xfId="5025"/>
    <cellStyle name="Comma 3 3 3 3" xfId="2721"/>
    <cellStyle name="Comma 3 3 3 3 2" xfId="3898"/>
    <cellStyle name="Comma 3 3 3 3 3" xfId="5027"/>
    <cellStyle name="Comma 3 3 3 4" xfId="2718"/>
    <cellStyle name="Comma 3 3 3 5" xfId="3895"/>
    <cellStyle name="Comma 3 3 3 6" xfId="5024"/>
    <cellStyle name="Comma 3 3 4" xfId="2722"/>
    <cellStyle name="Comma 3 3 4 2" xfId="2723"/>
    <cellStyle name="Comma 3 3 4 2 2" xfId="3900"/>
    <cellStyle name="Comma 3 3 4 2 3" xfId="5029"/>
    <cellStyle name="Comma 3 3 4 3" xfId="3899"/>
    <cellStyle name="Comma 3 3 4 4" xfId="5028"/>
    <cellStyle name="Comma 3 3 5" xfId="2724"/>
    <cellStyle name="Comma 3 3 5 2" xfId="3901"/>
    <cellStyle name="Comma 3 3 5 3" xfId="5030"/>
    <cellStyle name="Comma 3 3 6" xfId="2709"/>
    <cellStyle name="Comma 3 3 6 2" xfId="3886"/>
    <cellStyle name="Comma 3 3 6 3" xfId="5015"/>
    <cellStyle name="Comma 3 4" xfId="837"/>
    <cellStyle name="Comma 3 4 2" xfId="1831"/>
    <cellStyle name="Comma 3 4 2 2" xfId="2727"/>
    <cellStyle name="Comma 3 4 2 2 2" xfId="2728"/>
    <cellStyle name="Comma 3 4 2 2 2 2" xfId="3905"/>
    <cellStyle name="Comma 3 4 2 2 2 3" xfId="5034"/>
    <cellStyle name="Comma 3 4 2 2 3" xfId="3904"/>
    <cellStyle name="Comma 3 4 2 2 4" xfId="5033"/>
    <cellStyle name="Comma 3 4 2 3" xfId="2729"/>
    <cellStyle name="Comma 3 4 2 3 2" xfId="3906"/>
    <cellStyle name="Comma 3 4 2 3 3" xfId="5035"/>
    <cellStyle name="Comma 3 4 2 4" xfId="2726"/>
    <cellStyle name="Comma 3 4 2 5" xfId="3903"/>
    <cellStyle name="Comma 3 4 2 6" xfId="5032"/>
    <cellStyle name="Comma 3 4 3" xfId="2730"/>
    <cellStyle name="Comma 3 4 3 2" xfId="2731"/>
    <cellStyle name="Comma 3 4 3 2 2" xfId="3908"/>
    <cellStyle name="Comma 3 4 3 2 3" xfId="5037"/>
    <cellStyle name="Comma 3 4 3 3" xfId="3907"/>
    <cellStyle name="Comma 3 4 3 4" xfId="5036"/>
    <cellStyle name="Comma 3 4 4" xfId="2732"/>
    <cellStyle name="Comma 3 4 4 2" xfId="3909"/>
    <cellStyle name="Comma 3 4 4 3" xfId="5038"/>
    <cellStyle name="Comma 3 4 5" xfId="2725"/>
    <cellStyle name="Comma 3 4 6" xfId="3902"/>
    <cellStyle name="Comma 3 4 7" xfId="5031"/>
    <cellStyle name="Comma 3 5" xfId="790"/>
    <cellStyle name="Comma 3 5 2" xfId="1796"/>
    <cellStyle name="Comma 3 5 2 2" xfId="2735"/>
    <cellStyle name="Comma 3 5 2 2 2" xfId="3912"/>
    <cellStyle name="Comma 3 5 2 2 3" xfId="5041"/>
    <cellStyle name="Comma 3 5 2 3" xfId="2734"/>
    <cellStyle name="Comma 3 5 2 4" xfId="3911"/>
    <cellStyle name="Comma 3 5 2 5" xfId="5040"/>
    <cellStyle name="Comma 3 5 3" xfId="2736"/>
    <cellStyle name="Comma 3 5 3 2" xfId="3913"/>
    <cellStyle name="Comma 3 5 3 3" xfId="5042"/>
    <cellStyle name="Comma 3 5 4" xfId="2733"/>
    <cellStyle name="Comma 3 5 5" xfId="3910"/>
    <cellStyle name="Comma 3 5 6" xfId="5039"/>
    <cellStyle name="Comma 3 6" xfId="2737"/>
    <cellStyle name="Comma 3 7" xfId="2738"/>
    <cellStyle name="Comma 3 7 2" xfId="2739"/>
    <cellStyle name="Comma 3 7 2 2" xfId="3915"/>
    <cellStyle name="Comma 3 7 2 3" xfId="5044"/>
    <cellStyle name="Comma 3 7 3" xfId="3914"/>
    <cellStyle name="Comma 3 7 4" xfId="5043"/>
    <cellStyle name="Comma 3 8" xfId="2740"/>
    <cellStyle name="Comma 3 8 2" xfId="3916"/>
    <cellStyle name="Comma 3 8 3" xfId="5045"/>
    <cellStyle name="Comma 3 9" xfId="2676"/>
    <cellStyle name="Comma 3 9 2" xfId="3853"/>
    <cellStyle name="Comma 3 9 3" xfId="4982"/>
    <cellStyle name="Comma 4" xfId="355"/>
    <cellStyle name="Comma 4 10" xfId="2302"/>
    <cellStyle name="Comma 4 11" xfId="2414"/>
    <cellStyle name="Comma 4 12" xfId="2449"/>
    <cellStyle name="Comma 4 13" xfId="3634"/>
    <cellStyle name="Comma 4 14" xfId="4763"/>
    <cellStyle name="Comma 4 2" xfId="356"/>
    <cellStyle name="Comma 4 2 2" xfId="856"/>
    <cellStyle name="Comma 4 2 2 2" xfId="1205"/>
    <cellStyle name="Comma 4 2 2 2 2" xfId="1397"/>
    <cellStyle name="Comma 4 2 2 2 2 2" xfId="1633"/>
    <cellStyle name="Comma 4 2 2 2 2 2 2" xfId="2189"/>
    <cellStyle name="Comma 4 2 2 2 2 2 3" xfId="2633"/>
    <cellStyle name="Comma 4 2 2 2 2 2 4" xfId="3818"/>
    <cellStyle name="Comma 4 2 2 2 2 2 5" xfId="4947"/>
    <cellStyle name="Comma 4 2 2 2 2 3" xfId="2064"/>
    <cellStyle name="Comma 4 2 2 2 2 4" xfId="2364"/>
    <cellStyle name="Comma 4 2 2 2 2 5" xfId="2511"/>
    <cellStyle name="Comma 4 2 2 2 2 6" xfId="3696"/>
    <cellStyle name="Comma 4 2 2 2 2 7" xfId="4825"/>
    <cellStyle name="Comma 4 2 2 2 3" xfId="1572"/>
    <cellStyle name="Comma 4 2 2 2 3 2" xfId="2128"/>
    <cellStyle name="Comma 4 2 2 2 3 3" xfId="2572"/>
    <cellStyle name="Comma 4 2 2 2 3 4" xfId="3757"/>
    <cellStyle name="Comma 4 2 2 2 3 5" xfId="4886"/>
    <cellStyle name="Comma 4 2 2 2 4" xfId="2003"/>
    <cellStyle name="Comma 4 2 2 2 5" xfId="2303"/>
    <cellStyle name="Comma 4 2 2 2 6" xfId="2450"/>
    <cellStyle name="Comma 4 2 2 2 7" xfId="3635"/>
    <cellStyle name="Comma 4 2 2 2 8" xfId="4764"/>
    <cellStyle name="Comma 4 2 2 3" xfId="1204"/>
    <cellStyle name="Comma 4 2 2 4" xfId="1848"/>
    <cellStyle name="Comma 4 2 3" xfId="985"/>
    <cellStyle name="Comma 4 2 3 2" xfId="1396"/>
    <cellStyle name="Comma 4 3" xfId="727"/>
    <cellStyle name="Comma 4 3 2" xfId="1398"/>
    <cellStyle name="Comma 4 3 2 2" xfId="1634"/>
    <cellStyle name="Comma 4 3 2 2 2" xfId="2190"/>
    <cellStyle name="Comma 4 3 2 2 3" xfId="2634"/>
    <cellStyle name="Comma 4 3 2 2 4" xfId="3819"/>
    <cellStyle name="Comma 4 3 2 2 5" xfId="4948"/>
    <cellStyle name="Comma 4 3 2 3" xfId="2065"/>
    <cellStyle name="Comma 4 3 2 4" xfId="2365"/>
    <cellStyle name="Comma 4 3 2 5" xfId="2512"/>
    <cellStyle name="Comma 4 3 2 6" xfId="3697"/>
    <cellStyle name="Comma 4 3 2 7" xfId="4826"/>
    <cellStyle name="Comma 4 3 3" xfId="1206"/>
    <cellStyle name="Comma 4 3 3 2" xfId="2004"/>
    <cellStyle name="Comma 4 3 3 3" xfId="2573"/>
    <cellStyle name="Comma 4 3 3 4" xfId="3758"/>
    <cellStyle name="Comma 4 3 3 5" xfId="4887"/>
    <cellStyle name="Comma 4 3 4" xfId="1573"/>
    <cellStyle name="Comma 4 3 4 2" xfId="2129"/>
    <cellStyle name="Comma 4 3 5" xfId="1763"/>
    <cellStyle name="Comma 4 3 6" xfId="2304"/>
    <cellStyle name="Comma 4 3 7" xfId="2451"/>
    <cellStyle name="Comma 4 3 8" xfId="3636"/>
    <cellStyle name="Comma 4 3 9" xfId="4765"/>
    <cellStyle name="Comma 4 4" xfId="1030"/>
    <cellStyle name="Comma 4 4 2" xfId="1395"/>
    <cellStyle name="Comma 4 4 2 2" xfId="2063"/>
    <cellStyle name="Comma 4 4 2 3" xfId="2632"/>
    <cellStyle name="Comma 4 4 2 4" xfId="3817"/>
    <cellStyle name="Comma 4 4 2 5" xfId="4946"/>
    <cellStyle name="Comma 4 4 3" xfId="1632"/>
    <cellStyle name="Comma 4 4 3 2" xfId="2188"/>
    <cellStyle name="Comma 4 4 4" xfId="1915"/>
    <cellStyle name="Comma 4 4 5" xfId="2363"/>
    <cellStyle name="Comma 4 4 6" xfId="2510"/>
    <cellStyle name="Comma 4 4 7" xfId="3695"/>
    <cellStyle name="Comma 4 4 8" xfId="4824"/>
    <cellStyle name="Comma 4 5" xfId="1081"/>
    <cellStyle name="Comma 4 5 2" xfId="1966"/>
    <cellStyle name="Comma 4 5 3" xfId="2571"/>
    <cellStyle name="Comma 4 5 4" xfId="3756"/>
    <cellStyle name="Comma 4 5 5" xfId="4885"/>
    <cellStyle name="Comma 4 6" xfId="1203"/>
    <cellStyle name="Comma 4 6 2" xfId="2002"/>
    <cellStyle name="Comma 4 7" xfId="1571"/>
    <cellStyle name="Comma 4 7 2" xfId="2127"/>
    <cellStyle name="Comma 4 8" xfId="1723"/>
    <cellStyle name="Comma 4 9" xfId="2267"/>
    <cellStyle name="Comma 5" xfId="357"/>
    <cellStyle name="Comma 5 2" xfId="358"/>
    <cellStyle name="Comma 5 2 2" xfId="1400"/>
    <cellStyle name="Comma 5 2 2 2" xfId="2744"/>
    <cellStyle name="Comma 5 2 2 2 2" xfId="2745"/>
    <cellStyle name="Comma 5 2 2 2 2 2" xfId="3921"/>
    <cellStyle name="Comma 5 2 2 2 2 3" xfId="5050"/>
    <cellStyle name="Comma 5 2 2 2 3" xfId="3920"/>
    <cellStyle name="Comma 5 2 2 2 4" xfId="5049"/>
    <cellStyle name="Comma 5 2 2 3" xfId="2746"/>
    <cellStyle name="Comma 5 2 2 3 2" xfId="3922"/>
    <cellStyle name="Comma 5 2 2 3 3" xfId="5051"/>
    <cellStyle name="Comma 5 2 2 4" xfId="2743"/>
    <cellStyle name="Comma 5 2 2 4 2" xfId="3919"/>
    <cellStyle name="Comma 5 2 2 4 3" xfId="5048"/>
    <cellStyle name="Comma 5 2 3" xfId="2747"/>
    <cellStyle name="Comma 5 2 3 2" xfId="2748"/>
    <cellStyle name="Comma 5 2 3 2 2" xfId="3924"/>
    <cellStyle name="Comma 5 2 3 2 3" xfId="5053"/>
    <cellStyle name="Comma 5 2 3 3" xfId="3923"/>
    <cellStyle name="Comma 5 2 3 4" xfId="5052"/>
    <cellStyle name="Comma 5 2 4" xfId="2749"/>
    <cellStyle name="Comma 5 2 4 2" xfId="3925"/>
    <cellStyle name="Comma 5 2 4 3" xfId="5054"/>
    <cellStyle name="Comma 5 2 5" xfId="2742"/>
    <cellStyle name="Comma 5 2 5 2" xfId="3918"/>
    <cellStyle name="Comma 5 2 5 3" xfId="5047"/>
    <cellStyle name="Comma 5 3" xfId="993"/>
    <cellStyle name="Comma 5 3 2" xfId="1207"/>
    <cellStyle name="Comma 5 3 2 2" xfId="2752"/>
    <cellStyle name="Comma 5 3 2 2 2" xfId="3928"/>
    <cellStyle name="Comma 5 3 2 2 3" xfId="5057"/>
    <cellStyle name="Comma 5 3 2 3" xfId="2751"/>
    <cellStyle name="Comma 5 3 2 4" xfId="3927"/>
    <cellStyle name="Comma 5 3 2 5" xfId="5056"/>
    <cellStyle name="Comma 5 3 3" xfId="1889"/>
    <cellStyle name="Comma 5 3 3 2" xfId="2753"/>
    <cellStyle name="Comma 5 3 3 3" xfId="3929"/>
    <cellStyle name="Comma 5 3 3 4" xfId="5058"/>
    <cellStyle name="Comma 5 3 4" xfId="2750"/>
    <cellStyle name="Comma 5 3 4 2" xfId="3926"/>
    <cellStyle name="Comma 5 3 4 3" xfId="5055"/>
    <cellStyle name="Comma 5 4" xfId="1208"/>
    <cellStyle name="Comma 5 4 2" xfId="1401"/>
    <cellStyle name="Comma 5 4 2 2" xfId="1635"/>
    <cellStyle name="Comma 5 4 2 2 2" xfId="2191"/>
    <cellStyle name="Comma 5 4 2 2 3" xfId="2635"/>
    <cellStyle name="Comma 5 4 2 2 4" xfId="3820"/>
    <cellStyle name="Comma 5 4 2 2 5" xfId="4949"/>
    <cellStyle name="Comma 5 4 2 3" xfId="2066"/>
    <cellStyle name="Comma 5 4 2 3 2" xfId="2755"/>
    <cellStyle name="Comma 5 4 2 3 3" xfId="3931"/>
    <cellStyle name="Comma 5 4 2 3 4" xfId="5060"/>
    <cellStyle name="Comma 5 4 2 4" xfId="2366"/>
    <cellStyle name="Comma 5 4 2 5" xfId="2513"/>
    <cellStyle name="Comma 5 4 2 6" xfId="3698"/>
    <cellStyle name="Comma 5 4 2 7" xfId="4827"/>
    <cellStyle name="Comma 5 4 3" xfId="1574"/>
    <cellStyle name="Comma 5 4 3 2" xfId="2130"/>
    <cellStyle name="Comma 5 4 3 3" xfId="2574"/>
    <cellStyle name="Comma 5 4 3 4" xfId="3759"/>
    <cellStyle name="Comma 5 4 3 5" xfId="4888"/>
    <cellStyle name="Comma 5 4 4" xfId="2005"/>
    <cellStyle name="Comma 5 4 4 2" xfId="2754"/>
    <cellStyle name="Comma 5 4 4 3" xfId="3930"/>
    <cellStyle name="Comma 5 4 4 4" xfId="5059"/>
    <cellStyle name="Comma 5 4 5" xfId="2305"/>
    <cellStyle name="Comma 5 4 6" xfId="2452"/>
    <cellStyle name="Comma 5 4 7" xfId="3637"/>
    <cellStyle name="Comma 5 4 8" xfId="4766"/>
    <cellStyle name="Comma 5 5" xfId="1399"/>
    <cellStyle name="Comma 5 5 2" xfId="2756"/>
    <cellStyle name="Comma 5 5 2 2" xfId="3932"/>
    <cellStyle name="Comma 5 5 2 3" xfId="5061"/>
    <cellStyle name="Comma 5 6" xfId="2741"/>
    <cellStyle name="Comma 5 6 2" xfId="3917"/>
    <cellStyle name="Comma 5 6 3" xfId="5046"/>
    <cellStyle name="Comma 6" xfId="359"/>
    <cellStyle name="Comma 6 2" xfId="1005"/>
    <cellStyle name="Comma 6 2 2" xfId="1402"/>
    <cellStyle name="Comma 6 2 2 2" xfId="1636"/>
    <cellStyle name="Comma 6 2 2 2 2" xfId="2192"/>
    <cellStyle name="Comma 6 2 2 2 3" xfId="2636"/>
    <cellStyle name="Comma 6 2 2 2 4" xfId="3821"/>
    <cellStyle name="Comma 6 2 2 2 5" xfId="4950"/>
    <cellStyle name="Comma 6 2 2 3" xfId="2067"/>
    <cellStyle name="Comma 6 2 2 3 2" xfId="2759"/>
    <cellStyle name="Comma 6 2 2 3 3" xfId="3935"/>
    <cellStyle name="Comma 6 2 2 3 4" xfId="5064"/>
    <cellStyle name="Comma 6 2 2 4" xfId="2367"/>
    <cellStyle name="Comma 6 2 2 5" xfId="2514"/>
    <cellStyle name="Comma 6 2 2 6" xfId="3699"/>
    <cellStyle name="Comma 6 2 2 7" xfId="4828"/>
    <cellStyle name="Comma 6 2 3" xfId="1209"/>
    <cellStyle name="Comma 6 2 3 2" xfId="2006"/>
    <cellStyle name="Comma 6 2 3 3" xfId="2575"/>
    <cellStyle name="Comma 6 2 3 4" xfId="3760"/>
    <cellStyle name="Comma 6 2 3 5" xfId="4889"/>
    <cellStyle name="Comma 6 2 4" xfId="1575"/>
    <cellStyle name="Comma 6 2 4 2" xfId="2131"/>
    <cellStyle name="Comma 6 2 4 3" xfId="2758"/>
    <cellStyle name="Comma 6 2 4 4" xfId="3934"/>
    <cellStyle name="Comma 6 2 4 5" xfId="5063"/>
    <cellStyle name="Comma 6 2 5" xfId="2306"/>
    <cellStyle name="Comma 6 2 6" xfId="2453"/>
    <cellStyle name="Comma 6 2 7" xfId="3638"/>
    <cellStyle name="Comma 6 2 8" xfId="4767"/>
    <cellStyle name="Comma 6 3" xfId="1210"/>
    <cellStyle name="Comma 6 3 2" xfId="2760"/>
    <cellStyle name="Comma 6 3 2 2" xfId="3936"/>
    <cellStyle name="Comma 6 3 2 3" xfId="5065"/>
    <cellStyle name="Comma 6 4" xfId="2757"/>
    <cellStyle name="Comma 6 4 2" xfId="3933"/>
    <cellStyle name="Comma 6 4 3" xfId="5062"/>
    <cellStyle name="Comma 7" xfId="360"/>
    <cellStyle name="Comma 7 2" xfId="1006"/>
    <cellStyle name="Comma 7 2 2" xfId="1211"/>
    <cellStyle name="Comma 7 2 3" xfId="1896"/>
    <cellStyle name="Comma 7 3" xfId="2761"/>
    <cellStyle name="Comma 7 3 2" xfId="3937"/>
    <cellStyle name="Comma 7 3 3" xfId="5066"/>
    <cellStyle name="Comma 8" xfId="361"/>
    <cellStyle name="Comma 8 2" xfId="362"/>
    <cellStyle name="Comma 8 2 2" xfId="1404"/>
    <cellStyle name="Comma 8 3" xfId="1212"/>
    <cellStyle name="Comma 8 4" xfId="1403"/>
    <cellStyle name="Comma 9" xfId="363"/>
    <cellStyle name="Comma 9 2" xfId="364"/>
    <cellStyle name="Comma 9 2 2" xfId="1406"/>
    <cellStyle name="Comma 9 3" xfId="1405"/>
    <cellStyle name="Comma0" xfId="365"/>
    <cellStyle name="Comma0 - Style3" xfId="2763"/>
    <cellStyle name="Comma0 - Style5" xfId="2764"/>
    <cellStyle name="Comma0 2" xfId="1407"/>
    <cellStyle name="Comma0 3" xfId="2762"/>
    <cellStyle name="Comma1 - Style1" xfId="2765"/>
    <cellStyle name="Curren - Style2" xfId="2766"/>
    <cellStyle name="Curren - Style6" xfId="2767"/>
    <cellStyle name="Currency 10" xfId="2668"/>
    <cellStyle name="Currency 11" xfId="2768"/>
    <cellStyle name="Currency 12" xfId="2769"/>
    <cellStyle name="Currency 13" xfId="2770"/>
    <cellStyle name="Currency 13 2" xfId="3938"/>
    <cellStyle name="Currency 13 3" xfId="5067"/>
    <cellStyle name="Currency 14" xfId="2771"/>
    <cellStyle name="Currency 14 2" xfId="3939"/>
    <cellStyle name="Currency 14 3" xfId="5068"/>
    <cellStyle name="Currency 15" xfId="2772"/>
    <cellStyle name="Currency 15 2" xfId="3940"/>
    <cellStyle name="Currency 15 3" xfId="5069"/>
    <cellStyle name="Currency 16" xfId="2773"/>
    <cellStyle name="Currency 16 2" xfId="3941"/>
    <cellStyle name="Currency 16 3" xfId="5070"/>
    <cellStyle name="Currency 17" xfId="2774"/>
    <cellStyle name="Currency 18" xfId="2667"/>
    <cellStyle name="Currency 18 2" xfId="3852"/>
    <cellStyle name="Currency 18 3" xfId="4981"/>
    <cellStyle name="Currency 2" xfId="366"/>
    <cellStyle name="Currency 2 2" xfId="367"/>
    <cellStyle name="Currency 2 2 2" xfId="368"/>
    <cellStyle name="Currency 2 2 2 2" xfId="1410"/>
    <cellStyle name="Currency 2 2 3" xfId="1409"/>
    <cellStyle name="Currency 2 3" xfId="369"/>
    <cellStyle name="Currency 2 3 2" xfId="370"/>
    <cellStyle name="Currency 2 3 2 2" xfId="1411"/>
    <cellStyle name="Currency 2 3 3" xfId="857"/>
    <cellStyle name="Currency 2 3 4" xfId="804"/>
    <cellStyle name="Currency 2 4" xfId="789"/>
    <cellStyle name="Currency 2 4 2" xfId="1408"/>
    <cellStyle name="Currency 2 5" xfId="2776"/>
    <cellStyle name="Currency 2 6" xfId="2775"/>
    <cellStyle name="Currency 3" xfId="371"/>
    <cellStyle name="Currency 3 10" xfId="2307"/>
    <cellStyle name="Currency 3 11" xfId="2415"/>
    <cellStyle name="Currency 3 12" xfId="2454"/>
    <cellStyle name="Currency 3 13" xfId="3639"/>
    <cellStyle name="Currency 3 14" xfId="4768"/>
    <cellStyle name="Currency 3 2" xfId="728"/>
    <cellStyle name="Currency 3 2 2" xfId="858"/>
    <cellStyle name="Currency 3 2 2 2" xfId="1849"/>
    <cellStyle name="Currency 3 2 2 3" xfId="2637"/>
    <cellStyle name="Currency 3 2 2 4" xfId="3822"/>
    <cellStyle name="Currency 3 2 2 5" xfId="4951"/>
    <cellStyle name="Currency 3 2 3" xfId="1412"/>
    <cellStyle name="Currency 3 2 3 2" xfId="2068"/>
    <cellStyle name="Currency 3 2 4" xfId="1637"/>
    <cellStyle name="Currency 3 2 4 2" xfId="2193"/>
    <cellStyle name="Currency 3 2 5" xfId="1764"/>
    <cellStyle name="Currency 3 2 6" xfId="2368"/>
    <cellStyle name="Currency 3 2 7" xfId="2515"/>
    <cellStyle name="Currency 3 2 8" xfId="3700"/>
    <cellStyle name="Currency 3 2 9" xfId="4829"/>
    <cellStyle name="Currency 3 3" xfId="802"/>
    <cellStyle name="Currency 3 3 2" xfId="2576"/>
    <cellStyle name="Currency 3 3 3" xfId="3761"/>
    <cellStyle name="Currency 3 3 4" xfId="4890"/>
    <cellStyle name="Currency 3 4" xfId="1031"/>
    <cellStyle name="Currency 3 4 2" xfId="1916"/>
    <cellStyle name="Currency 3 4 3" xfId="2777"/>
    <cellStyle name="Currency 3 5" xfId="1082"/>
    <cellStyle name="Currency 3 5 2" xfId="1967"/>
    <cellStyle name="Currency 3 6" xfId="1213"/>
    <cellStyle name="Currency 3 6 2" xfId="2007"/>
    <cellStyle name="Currency 3 7" xfId="1576"/>
    <cellStyle name="Currency 3 7 2" xfId="2132"/>
    <cellStyle name="Currency 3 8" xfId="1724"/>
    <cellStyle name="Currency 3 9" xfId="2268"/>
    <cellStyle name="Currency 4" xfId="372"/>
    <cellStyle name="Currency 4 2" xfId="373"/>
    <cellStyle name="Currency 4 2 2" xfId="1413"/>
    <cellStyle name="Currency 4 3" xfId="859"/>
    <cellStyle name="Currency 4 4" xfId="812"/>
    <cellStyle name="Currency 5" xfId="374"/>
    <cellStyle name="Currency 5 2" xfId="375"/>
    <cellStyle name="Currency 5 2 2" xfId="861"/>
    <cellStyle name="Currency 5 2 2 2" xfId="2781"/>
    <cellStyle name="Currency 5 2 2 2 2" xfId="2782"/>
    <cellStyle name="Currency 5 2 2 2 2 2" xfId="2783"/>
    <cellStyle name="Currency 5 2 2 2 2 2 2" xfId="3947"/>
    <cellStyle name="Currency 5 2 2 2 2 2 3" xfId="5076"/>
    <cellStyle name="Currency 5 2 2 2 2 3" xfId="3946"/>
    <cellStyle name="Currency 5 2 2 2 2 4" xfId="5075"/>
    <cellStyle name="Currency 5 2 2 2 3" xfId="2784"/>
    <cellStyle name="Currency 5 2 2 2 3 2" xfId="3948"/>
    <cellStyle name="Currency 5 2 2 2 3 3" xfId="5077"/>
    <cellStyle name="Currency 5 2 2 2 4" xfId="3945"/>
    <cellStyle name="Currency 5 2 2 2 5" xfId="5074"/>
    <cellStyle name="Currency 5 2 2 3" xfId="2785"/>
    <cellStyle name="Currency 5 2 2 3 2" xfId="2786"/>
    <cellStyle name="Currency 5 2 2 3 2 2" xfId="3950"/>
    <cellStyle name="Currency 5 2 2 3 2 3" xfId="5079"/>
    <cellStyle name="Currency 5 2 2 3 3" xfId="3949"/>
    <cellStyle name="Currency 5 2 2 3 4" xfId="5078"/>
    <cellStyle name="Currency 5 2 2 4" xfId="2787"/>
    <cellStyle name="Currency 5 2 2 4 2" xfId="3951"/>
    <cellStyle name="Currency 5 2 2 4 3" xfId="5080"/>
    <cellStyle name="Currency 5 2 2 5" xfId="2780"/>
    <cellStyle name="Currency 5 2 2 5 2" xfId="3944"/>
    <cellStyle name="Currency 5 2 2 5 3" xfId="5073"/>
    <cellStyle name="Currency 5 2 3" xfId="827"/>
    <cellStyle name="Currency 5 2 3 2" xfId="1822"/>
    <cellStyle name="Currency 5 2 3 2 2" xfId="2790"/>
    <cellStyle name="Currency 5 2 3 2 2 2" xfId="3954"/>
    <cellStyle name="Currency 5 2 3 2 2 3" xfId="5083"/>
    <cellStyle name="Currency 5 2 3 2 3" xfId="2789"/>
    <cellStyle name="Currency 5 2 3 2 4" xfId="3953"/>
    <cellStyle name="Currency 5 2 3 2 5" xfId="5082"/>
    <cellStyle name="Currency 5 2 3 3" xfId="2791"/>
    <cellStyle name="Currency 5 2 3 3 2" xfId="3955"/>
    <cellStyle name="Currency 5 2 3 3 3" xfId="5084"/>
    <cellStyle name="Currency 5 2 3 4" xfId="2788"/>
    <cellStyle name="Currency 5 2 3 5" xfId="3952"/>
    <cellStyle name="Currency 5 2 3 6" xfId="5081"/>
    <cellStyle name="Currency 5 2 4" xfId="2792"/>
    <cellStyle name="Currency 5 2 4 2" xfId="2793"/>
    <cellStyle name="Currency 5 2 4 2 2" xfId="3957"/>
    <cellStyle name="Currency 5 2 4 2 3" xfId="5086"/>
    <cellStyle name="Currency 5 2 4 3" xfId="3956"/>
    <cellStyle name="Currency 5 2 4 4" xfId="5085"/>
    <cellStyle name="Currency 5 2 5" xfId="2794"/>
    <cellStyle name="Currency 5 2 5 2" xfId="3958"/>
    <cellStyle name="Currency 5 2 5 3" xfId="5087"/>
    <cellStyle name="Currency 5 2 6" xfId="2779"/>
    <cellStyle name="Currency 5 2 6 2" xfId="3943"/>
    <cellStyle name="Currency 5 2 6 3" xfId="5072"/>
    <cellStyle name="Currency 5 3" xfId="860"/>
    <cellStyle name="Currency 5 3 2" xfId="2796"/>
    <cellStyle name="Currency 5 3 2 2" xfId="2797"/>
    <cellStyle name="Currency 5 3 2 2 2" xfId="2798"/>
    <cellStyle name="Currency 5 3 2 2 2 2" xfId="3962"/>
    <cellStyle name="Currency 5 3 2 2 2 3" xfId="5091"/>
    <cellStyle name="Currency 5 3 2 2 3" xfId="3961"/>
    <cellStyle name="Currency 5 3 2 2 4" xfId="5090"/>
    <cellStyle name="Currency 5 3 2 3" xfId="2799"/>
    <cellStyle name="Currency 5 3 2 3 2" xfId="3963"/>
    <cellStyle name="Currency 5 3 2 3 3" xfId="5092"/>
    <cellStyle name="Currency 5 3 2 4" xfId="3960"/>
    <cellStyle name="Currency 5 3 2 5" xfId="5089"/>
    <cellStyle name="Currency 5 3 3" xfId="2800"/>
    <cellStyle name="Currency 5 3 3 2" xfId="2801"/>
    <cellStyle name="Currency 5 3 3 2 2" xfId="3965"/>
    <cellStyle name="Currency 5 3 3 2 3" xfId="5094"/>
    <cellStyle name="Currency 5 3 3 3" xfId="3964"/>
    <cellStyle name="Currency 5 3 3 4" xfId="5093"/>
    <cellStyle name="Currency 5 3 4" xfId="2802"/>
    <cellStyle name="Currency 5 3 4 2" xfId="3966"/>
    <cellStyle name="Currency 5 3 4 3" xfId="5095"/>
    <cellStyle name="Currency 5 3 5" xfId="2795"/>
    <cellStyle name="Currency 5 3 5 2" xfId="3959"/>
    <cellStyle name="Currency 5 3 5 3" xfId="5088"/>
    <cellStyle name="Currency 5 4" xfId="791"/>
    <cellStyle name="Currency 5 4 2" xfId="1797"/>
    <cellStyle name="Currency 5 4 2 2" xfId="2805"/>
    <cellStyle name="Currency 5 4 2 2 2" xfId="3969"/>
    <cellStyle name="Currency 5 4 2 2 3" xfId="5098"/>
    <cellStyle name="Currency 5 4 2 3" xfId="2804"/>
    <cellStyle name="Currency 5 4 2 4" xfId="3968"/>
    <cellStyle name="Currency 5 4 2 5" xfId="5097"/>
    <cellStyle name="Currency 5 4 3" xfId="2806"/>
    <cellStyle name="Currency 5 4 3 2" xfId="3970"/>
    <cellStyle name="Currency 5 4 3 3" xfId="5099"/>
    <cellStyle name="Currency 5 4 4" xfId="2803"/>
    <cellStyle name="Currency 5 4 5" xfId="3967"/>
    <cellStyle name="Currency 5 4 6" xfId="5096"/>
    <cellStyle name="Currency 5 5" xfId="2807"/>
    <cellStyle name="Currency 5 5 2" xfId="2808"/>
    <cellStyle name="Currency 5 5 2 2" xfId="3972"/>
    <cellStyle name="Currency 5 5 2 3" xfId="5101"/>
    <cellStyle name="Currency 5 5 3" xfId="3971"/>
    <cellStyle name="Currency 5 5 4" xfId="5100"/>
    <cellStyle name="Currency 5 6" xfId="2809"/>
    <cellStyle name="Currency 5 6 2" xfId="3973"/>
    <cellStyle name="Currency 5 6 3" xfId="5102"/>
    <cellStyle name="Currency 5 7" xfId="2778"/>
    <cellStyle name="Currency 5 7 2" xfId="3942"/>
    <cellStyle name="Currency 5 7 3" xfId="5071"/>
    <cellStyle name="Currency 6" xfId="835"/>
    <cellStyle name="Currency 6 2" xfId="1215"/>
    <cellStyle name="Currency 6 2 2" xfId="1415"/>
    <cellStyle name="Currency 6 3" xfId="1414"/>
    <cellStyle name="Currency 6 4" xfId="1214"/>
    <cellStyle name="Currency 6 4 2" xfId="2810"/>
    <cellStyle name="Currency 7" xfId="815"/>
    <cellStyle name="Currency 7 2" xfId="1217"/>
    <cellStyle name="Currency 7 2 2" xfId="1417"/>
    <cellStyle name="Currency 7 2 2 2" xfId="2814"/>
    <cellStyle name="Currency 7 2 2 2 2" xfId="2815"/>
    <cellStyle name="Currency 7 2 2 2 2 2" xfId="3978"/>
    <cellStyle name="Currency 7 2 2 2 2 3" xfId="5107"/>
    <cellStyle name="Currency 7 2 2 2 3" xfId="3977"/>
    <cellStyle name="Currency 7 2 2 2 4" xfId="5106"/>
    <cellStyle name="Currency 7 2 2 3" xfId="2816"/>
    <cellStyle name="Currency 7 2 2 3 2" xfId="3979"/>
    <cellStyle name="Currency 7 2 2 3 3" xfId="5108"/>
    <cellStyle name="Currency 7 2 2 4" xfId="2813"/>
    <cellStyle name="Currency 7 2 2 4 2" xfId="3976"/>
    <cellStyle name="Currency 7 2 2 4 3" xfId="5105"/>
    <cellStyle name="Currency 7 2 3" xfId="2817"/>
    <cellStyle name="Currency 7 2 3 2" xfId="2818"/>
    <cellStyle name="Currency 7 2 3 2 2" xfId="3981"/>
    <cellStyle name="Currency 7 2 3 2 3" xfId="5110"/>
    <cellStyle name="Currency 7 2 3 3" xfId="3980"/>
    <cellStyle name="Currency 7 2 3 4" xfId="5109"/>
    <cellStyle name="Currency 7 2 4" xfId="2819"/>
    <cellStyle name="Currency 7 2 4 2" xfId="3982"/>
    <cellStyle name="Currency 7 2 4 3" xfId="5111"/>
    <cellStyle name="Currency 7 2 5" xfId="2812"/>
    <cellStyle name="Currency 7 2 5 2" xfId="3975"/>
    <cellStyle name="Currency 7 2 5 3" xfId="5104"/>
    <cellStyle name="Currency 7 3" xfId="1416"/>
    <cellStyle name="Currency 7 3 2" xfId="2821"/>
    <cellStyle name="Currency 7 3 2 2" xfId="2822"/>
    <cellStyle name="Currency 7 3 2 2 2" xfId="3985"/>
    <cellStyle name="Currency 7 3 2 2 3" xfId="5114"/>
    <cellStyle name="Currency 7 3 2 3" xfId="3984"/>
    <cellStyle name="Currency 7 3 2 4" xfId="5113"/>
    <cellStyle name="Currency 7 3 3" xfId="2823"/>
    <cellStyle name="Currency 7 3 3 2" xfId="3986"/>
    <cellStyle name="Currency 7 3 3 3" xfId="5115"/>
    <cellStyle name="Currency 7 3 4" xfId="2820"/>
    <cellStyle name="Currency 7 3 4 2" xfId="3983"/>
    <cellStyle name="Currency 7 3 4 3" xfId="5112"/>
    <cellStyle name="Currency 7 4" xfId="1216"/>
    <cellStyle name="Currency 7 4 2" xfId="2825"/>
    <cellStyle name="Currency 7 4 2 2" xfId="3988"/>
    <cellStyle name="Currency 7 4 2 3" xfId="5117"/>
    <cellStyle name="Currency 7 4 3" xfId="2824"/>
    <cellStyle name="Currency 7 4 4" xfId="3987"/>
    <cellStyle name="Currency 7 4 5" xfId="5116"/>
    <cellStyle name="Currency 7 5" xfId="1810"/>
    <cellStyle name="Currency 7 5 2" xfId="2826"/>
    <cellStyle name="Currency 7 5 3" xfId="3989"/>
    <cellStyle name="Currency 7 5 4" xfId="5118"/>
    <cellStyle name="Currency 7 6" xfId="2811"/>
    <cellStyle name="Currency 7 6 2" xfId="3974"/>
    <cellStyle name="Currency 7 6 3" xfId="5103"/>
    <cellStyle name="Currency 8" xfId="771"/>
    <cellStyle name="Currency 8 2" xfId="1219"/>
    <cellStyle name="Currency 8 2 2" xfId="1419"/>
    <cellStyle name="Currency 8 2 2 2" xfId="2830"/>
    <cellStyle name="Currency 8 2 2 2 2" xfId="2831"/>
    <cellStyle name="Currency 8 2 2 2 2 2" xfId="3994"/>
    <cellStyle name="Currency 8 2 2 2 2 3" xfId="5123"/>
    <cellStyle name="Currency 8 2 2 2 3" xfId="3993"/>
    <cellStyle name="Currency 8 2 2 2 4" xfId="5122"/>
    <cellStyle name="Currency 8 2 2 3" xfId="2832"/>
    <cellStyle name="Currency 8 2 2 3 2" xfId="3995"/>
    <cellStyle name="Currency 8 2 2 3 3" xfId="5124"/>
    <cellStyle name="Currency 8 2 2 4" xfId="2829"/>
    <cellStyle name="Currency 8 2 2 4 2" xfId="3992"/>
    <cellStyle name="Currency 8 2 2 4 3" xfId="5121"/>
    <cellStyle name="Currency 8 2 3" xfId="2833"/>
    <cellStyle name="Currency 8 2 3 2" xfId="2834"/>
    <cellStyle name="Currency 8 2 3 2 2" xfId="3997"/>
    <cellStyle name="Currency 8 2 3 2 3" xfId="5126"/>
    <cellStyle name="Currency 8 2 3 3" xfId="3996"/>
    <cellStyle name="Currency 8 2 3 4" xfId="5125"/>
    <cellStyle name="Currency 8 2 4" xfId="2835"/>
    <cellStyle name="Currency 8 2 4 2" xfId="3998"/>
    <cellStyle name="Currency 8 2 4 3" xfId="5127"/>
    <cellStyle name="Currency 8 2 5" xfId="2828"/>
    <cellStyle name="Currency 8 2 5 2" xfId="3991"/>
    <cellStyle name="Currency 8 2 5 3" xfId="5120"/>
    <cellStyle name="Currency 8 3" xfId="1418"/>
    <cellStyle name="Currency 8 3 2" xfId="2837"/>
    <cellStyle name="Currency 8 3 2 2" xfId="2838"/>
    <cellStyle name="Currency 8 3 2 2 2" xfId="4001"/>
    <cellStyle name="Currency 8 3 2 2 3" xfId="5130"/>
    <cellStyle name="Currency 8 3 2 3" xfId="4000"/>
    <cellStyle name="Currency 8 3 2 4" xfId="5129"/>
    <cellStyle name="Currency 8 3 3" xfId="2839"/>
    <cellStyle name="Currency 8 3 3 2" xfId="4002"/>
    <cellStyle name="Currency 8 3 3 3" xfId="5131"/>
    <cellStyle name="Currency 8 3 4" xfId="2836"/>
    <cellStyle name="Currency 8 3 4 2" xfId="3999"/>
    <cellStyle name="Currency 8 3 4 3" xfId="5128"/>
    <cellStyle name="Currency 8 4" xfId="1218"/>
    <cellStyle name="Currency 8 4 2" xfId="2841"/>
    <cellStyle name="Currency 8 4 2 2" xfId="4004"/>
    <cellStyle name="Currency 8 4 2 3" xfId="5133"/>
    <cellStyle name="Currency 8 4 3" xfId="2840"/>
    <cellStyle name="Currency 8 4 4" xfId="4003"/>
    <cellStyle name="Currency 8 4 5" xfId="5132"/>
    <cellStyle name="Currency 8 5" xfId="2842"/>
    <cellStyle name="Currency 8 5 2" xfId="4005"/>
    <cellStyle name="Currency 8 5 3" xfId="5134"/>
    <cellStyle name="Currency 8 6" xfId="2827"/>
    <cellStyle name="Currency 8 6 2" xfId="3990"/>
    <cellStyle name="Currency 8 6 3" xfId="5119"/>
    <cellStyle name="Currency 9" xfId="2843"/>
    <cellStyle name="Currency0" xfId="376"/>
    <cellStyle name="Currency0 2" xfId="1420"/>
    <cellStyle name="Date" xfId="377"/>
    <cellStyle name="Date 2" xfId="1421"/>
    <cellStyle name="Explanatory Text" xfId="28" builtinId="53"/>
    <cellStyle name="Explanatory Text 10" xfId="378"/>
    <cellStyle name="Explanatory Text 11" xfId="379"/>
    <cellStyle name="Explanatory Text 12" xfId="729"/>
    <cellStyle name="Explanatory Text 13" xfId="1220"/>
    <cellStyle name="Explanatory Text 14" xfId="1221"/>
    <cellStyle name="Explanatory Text 15" xfId="1222"/>
    <cellStyle name="Explanatory Text 16" xfId="1695"/>
    <cellStyle name="Explanatory Text 2" xfId="380"/>
    <cellStyle name="Explanatory Text 3" xfId="381"/>
    <cellStyle name="Explanatory Text 4" xfId="382"/>
    <cellStyle name="Explanatory Text 5" xfId="383"/>
    <cellStyle name="Explanatory Text 6" xfId="384"/>
    <cellStyle name="Explanatory Text 7" xfId="385"/>
    <cellStyle name="Explanatory Text 8" xfId="386"/>
    <cellStyle name="Explanatory Text 9" xfId="387"/>
    <cellStyle name="Fixed" xfId="388"/>
    <cellStyle name="Fixed 2" xfId="1422"/>
    <cellStyle name="Fixed4 - Style4" xfId="2844"/>
    <cellStyle name="Good" xfId="29" builtinId="26"/>
    <cellStyle name="Good 10" xfId="389"/>
    <cellStyle name="Good 11" xfId="390"/>
    <cellStyle name="Good 12" xfId="730"/>
    <cellStyle name="Good 13" xfId="1223"/>
    <cellStyle name="Good 14" xfId="1224"/>
    <cellStyle name="Good 15" xfId="1225"/>
    <cellStyle name="Good 16" xfId="1696"/>
    <cellStyle name="Good 2" xfId="391"/>
    <cellStyle name="Good 2 2" xfId="392"/>
    <cellStyle name="Good 2 2 2" xfId="952"/>
    <cellStyle name="Good 3" xfId="393"/>
    <cellStyle name="Good 4" xfId="394"/>
    <cellStyle name="Good 5" xfId="395"/>
    <cellStyle name="Good 6" xfId="396"/>
    <cellStyle name="Good 7" xfId="397"/>
    <cellStyle name="Good 8" xfId="398"/>
    <cellStyle name="Good 9" xfId="399"/>
    <cellStyle name="Heading" xfId="2845"/>
    <cellStyle name="Heading 1" xfId="30" builtinId="16"/>
    <cellStyle name="Heading 1 10" xfId="400"/>
    <cellStyle name="Heading 1 11" xfId="401"/>
    <cellStyle name="Heading 1 12" xfId="731"/>
    <cellStyle name="Heading 1 13" xfId="1226"/>
    <cellStyle name="Heading 1 14" xfId="1227"/>
    <cellStyle name="Heading 1 15" xfId="1228"/>
    <cellStyle name="Heading 1 16" xfId="1697"/>
    <cellStyle name="Heading 1 2" xfId="402"/>
    <cellStyle name="Heading 1 2 2" xfId="403"/>
    <cellStyle name="Heading 1 3" xfId="404"/>
    <cellStyle name="Heading 1 4" xfId="405"/>
    <cellStyle name="Heading 1 5" xfId="406"/>
    <cellStyle name="Heading 1 6" xfId="407"/>
    <cellStyle name="Heading 1 7" xfId="408"/>
    <cellStyle name="Heading 1 8" xfId="409"/>
    <cellStyle name="Heading 1 9" xfId="410"/>
    <cellStyle name="Heading 2" xfId="31" builtinId="17"/>
    <cellStyle name="Heading 2 10" xfId="411"/>
    <cellStyle name="Heading 2 11" xfId="412"/>
    <cellStyle name="Heading 2 12" xfId="732"/>
    <cellStyle name="Heading 2 13" xfId="1229"/>
    <cellStyle name="Heading 2 14" xfId="1230"/>
    <cellStyle name="Heading 2 15" xfId="1231"/>
    <cellStyle name="Heading 2 16" xfId="1698"/>
    <cellStyle name="Heading 2 2" xfId="413"/>
    <cellStyle name="Heading 2 2 2" xfId="414"/>
    <cellStyle name="Heading 2 3" xfId="415"/>
    <cellStyle name="Heading 2 4" xfId="416"/>
    <cellStyle name="Heading 2 5" xfId="417"/>
    <cellStyle name="Heading 2 6" xfId="418"/>
    <cellStyle name="Heading 2 7" xfId="419"/>
    <cellStyle name="Heading 2 8" xfId="420"/>
    <cellStyle name="Heading 2 9" xfId="421"/>
    <cellStyle name="Heading 3" xfId="32" builtinId="18"/>
    <cellStyle name="Heading 3 10" xfId="422"/>
    <cellStyle name="Heading 3 11" xfId="423"/>
    <cellStyle name="Heading 3 12" xfId="733"/>
    <cellStyle name="Heading 3 13" xfId="1232"/>
    <cellStyle name="Heading 3 14" xfId="1233"/>
    <cellStyle name="Heading 3 15" xfId="1234"/>
    <cellStyle name="Heading 3 16" xfId="1699"/>
    <cellStyle name="Heading 3 2" xfId="424"/>
    <cellStyle name="Heading 3 2 2" xfId="425"/>
    <cellStyle name="Heading 3 3" xfId="426"/>
    <cellStyle name="Heading 3 4" xfId="427"/>
    <cellStyle name="Heading 3 5" xfId="428"/>
    <cellStyle name="Heading 3 6" xfId="429"/>
    <cellStyle name="Heading 3 7" xfId="430"/>
    <cellStyle name="Heading 3 8" xfId="431"/>
    <cellStyle name="Heading 3 9" xfId="432"/>
    <cellStyle name="Heading 4" xfId="33" builtinId="19"/>
    <cellStyle name="Heading 4 10" xfId="433"/>
    <cellStyle name="Heading 4 11" xfId="434"/>
    <cellStyle name="Heading 4 12" xfId="734"/>
    <cellStyle name="Heading 4 13" xfId="1235"/>
    <cellStyle name="Heading 4 14" xfId="1236"/>
    <cellStyle name="Heading 4 15" xfId="1237"/>
    <cellStyle name="Heading 4 16" xfId="1700"/>
    <cellStyle name="Heading 4 2" xfId="435"/>
    <cellStyle name="Heading 4 2 2" xfId="436"/>
    <cellStyle name="Heading 4 3" xfId="437"/>
    <cellStyle name="Heading 4 4" xfId="438"/>
    <cellStyle name="Heading 4 5" xfId="439"/>
    <cellStyle name="Heading 4 6" xfId="440"/>
    <cellStyle name="Heading 4 7" xfId="441"/>
    <cellStyle name="Heading 4 8" xfId="442"/>
    <cellStyle name="Heading 4 9" xfId="443"/>
    <cellStyle name="Hyperlink" xfId="34" builtinId="8"/>
    <cellStyle name="Hyperlink 12" xfId="444"/>
    <cellStyle name="Hyperlink 13" xfId="445"/>
    <cellStyle name="Hyperlink 14" xfId="446"/>
    <cellStyle name="Hyperlink 15" xfId="447"/>
    <cellStyle name="Hyperlink 2" xfId="448"/>
    <cellStyle name="Hyperlink 2 2" xfId="449"/>
    <cellStyle name="Hyperlink 2 3" xfId="450"/>
    <cellStyle name="Hyperlink 3" xfId="451"/>
    <cellStyle name="Hyperlink 3 2" xfId="452"/>
    <cellStyle name="Hyperlink 3 2 2" xfId="954"/>
    <cellStyle name="Hyperlink 4" xfId="453"/>
    <cellStyle name="Hyperlink 4 2" xfId="1238"/>
    <cellStyle name="Hyperlink 5" xfId="454"/>
    <cellStyle name="Hyperlink 5 2" xfId="1239"/>
    <cellStyle name="Hyperlink 6" xfId="1240"/>
    <cellStyle name="Input" xfId="35" builtinId="20"/>
    <cellStyle name="Input 10" xfId="455"/>
    <cellStyle name="Input 11" xfId="456"/>
    <cellStyle name="Input 12" xfId="457"/>
    <cellStyle name="Input 13" xfId="458"/>
    <cellStyle name="Input 14" xfId="459"/>
    <cellStyle name="Input 15" xfId="1241"/>
    <cellStyle name="Input 16" xfId="1242"/>
    <cellStyle name="Input 17" xfId="1243"/>
    <cellStyle name="Input 18" xfId="1701"/>
    <cellStyle name="Input 2" xfId="460"/>
    <cellStyle name="Input 2 2" xfId="461"/>
    <cellStyle name="Input 3" xfId="462"/>
    <cellStyle name="Input 4" xfId="463"/>
    <cellStyle name="Input 4 2" xfId="464"/>
    <cellStyle name="Input 5" xfId="465"/>
    <cellStyle name="Input 5 2" xfId="466"/>
    <cellStyle name="Input 6" xfId="467"/>
    <cellStyle name="Input 7" xfId="468"/>
    <cellStyle name="Input 8" xfId="469"/>
    <cellStyle name="Input 9" xfId="470"/>
    <cellStyle name="Input2" xfId="2846"/>
    <cellStyle name="Komma_ZP Year-end Pack 2005-06" xfId="471"/>
    <cellStyle name="KPMG Heading 1" xfId="773"/>
    <cellStyle name="KPMG Heading 2" xfId="777"/>
    <cellStyle name="KPMG Heading 3" xfId="776"/>
    <cellStyle name="KPMG Heading 4" xfId="768"/>
    <cellStyle name="KPMG Normal" xfId="769"/>
    <cellStyle name="KPMG Normal Text" xfId="770"/>
    <cellStyle name="Linked Cell" xfId="36" builtinId="24"/>
    <cellStyle name="Linked Cell 10" xfId="472"/>
    <cellStyle name="Linked Cell 11" xfId="473"/>
    <cellStyle name="Linked Cell 12" xfId="735"/>
    <cellStyle name="Linked Cell 13" xfId="1244"/>
    <cellStyle name="Linked Cell 14" xfId="1245"/>
    <cellStyle name="Linked Cell 15" xfId="1246"/>
    <cellStyle name="Linked Cell 16" xfId="1702"/>
    <cellStyle name="Linked Cell 2" xfId="474"/>
    <cellStyle name="Linked Cell 3" xfId="475"/>
    <cellStyle name="Linked Cell 4" xfId="476"/>
    <cellStyle name="Linked Cell 5" xfId="477"/>
    <cellStyle name="Linked Cell 6" xfId="478"/>
    <cellStyle name="Linked Cell 7" xfId="479"/>
    <cellStyle name="Linked Cell 8" xfId="480"/>
    <cellStyle name="Linked Cell 9" xfId="481"/>
    <cellStyle name="MINE - Style7" xfId="2847"/>
    <cellStyle name="MINE - Style7 2" xfId="2848"/>
    <cellStyle name="Neutral" xfId="37" builtinId="28"/>
    <cellStyle name="Neutral 10" xfId="482"/>
    <cellStyle name="Neutral 11" xfId="736"/>
    <cellStyle name="Neutral 12" xfId="1247"/>
    <cellStyle name="Neutral 13" xfId="1248"/>
    <cellStyle name="Neutral 14" xfId="1249"/>
    <cellStyle name="Neutral 15" xfId="1703"/>
    <cellStyle name="Neutral 2" xfId="483"/>
    <cellStyle name="Neutral 2 2" xfId="484"/>
    <cellStyle name="Neutral 2 3" xfId="485"/>
    <cellStyle name="Neutral 2 4" xfId="486"/>
    <cellStyle name="Neutral 2 5" xfId="487"/>
    <cellStyle name="Neutral 3" xfId="488"/>
    <cellStyle name="Neutral 4" xfId="489"/>
    <cellStyle name="Neutral 5" xfId="490"/>
    <cellStyle name="Neutral 6" xfId="491"/>
    <cellStyle name="Neutral 7" xfId="492"/>
    <cellStyle name="Neutral 8" xfId="493"/>
    <cellStyle name="Neutral 9" xfId="494"/>
    <cellStyle name="Normal" xfId="0" builtinId="0"/>
    <cellStyle name="Normal 10" xfId="495"/>
    <cellStyle name="Normal 10 2" xfId="496"/>
    <cellStyle name="Normal 10 2 2" xfId="497"/>
    <cellStyle name="Normal 10 2 3" xfId="1250"/>
    <cellStyle name="Normal 10 2 4" xfId="1251"/>
    <cellStyle name="Normal 10 2 4 2" xfId="1424"/>
    <cellStyle name="Normal 10 2 4 2 2" xfId="1638"/>
    <cellStyle name="Normal 10 2 4 2 2 2" xfId="2194"/>
    <cellStyle name="Normal 10 2 4 2 2 3" xfId="2638"/>
    <cellStyle name="Normal 10 2 4 2 2 4" xfId="3823"/>
    <cellStyle name="Normal 10 2 4 2 2 5" xfId="4952"/>
    <cellStyle name="Normal 10 2 4 2 3" xfId="2069"/>
    <cellStyle name="Normal 10 2 4 2 4" xfId="2369"/>
    <cellStyle name="Normal 10 2 4 2 5" xfId="2516"/>
    <cellStyle name="Normal 10 2 4 2 6" xfId="3701"/>
    <cellStyle name="Normal 10 2 4 2 7" xfId="4830"/>
    <cellStyle name="Normal 10 2 4 3" xfId="1577"/>
    <cellStyle name="Normal 10 2 4 3 2" xfId="2133"/>
    <cellStyle name="Normal 10 2 4 3 3" xfId="2577"/>
    <cellStyle name="Normal 10 2 4 3 4" xfId="3762"/>
    <cellStyle name="Normal 10 2 4 3 5" xfId="4891"/>
    <cellStyle name="Normal 10 2 4 4" xfId="2008"/>
    <cellStyle name="Normal 10 2 4 5" xfId="2308"/>
    <cellStyle name="Normal 10 2 4 6" xfId="2455"/>
    <cellStyle name="Normal 10 2 4 7" xfId="3640"/>
    <cellStyle name="Normal 10 2 4 8" xfId="4769"/>
    <cellStyle name="Normal 10 2 5" xfId="1423"/>
    <cellStyle name="Normal 10 3" xfId="862"/>
    <cellStyle name="Normal 10 3 2" xfId="1252"/>
    <cellStyle name="Normal 10 4" xfId="979"/>
    <cellStyle name="Normal 11" xfId="498"/>
    <cellStyle name="Normal 11 2" xfId="499"/>
    <cellStyle name="Normal 11 2 2" xfId="864"/>
    <cellStyle name="Normal 11 2 2 2" xfId="2852"/>
    <cellStyle name="Normal 11 2 2 2 2" xfId="2853"/>
    <cellStyle name="Normal 11 2 2 2 2 2" xfId="2854"/>
    <cellStyle name="Normal 11 2 2 2 2 2 2" xfId="4011"/>
    <cellStyle name="Normal 11 2 2 2 2 2 3" xfId="5140"/>
    <cellStyle name="Normal 11 2 2 2 2 3" xfId="4010"/>
    <cellStyle name="Normal 11 2 2 2 2 4" xfId="5139"/>
    <cellStyle name="Normal 11 2 2 2 3" xfId="2855"/>
    <cellStyle name="Normal 11 2 2 2 3 2" xfId="4012"/>
    <cellStyle name="Normal 11 2 2 2 3 3" xfId="5141"/>
    <cellStyle name="Normal 11 2 2 2 4" xfId="2856"/>
    <cellStyle name="Normal 11 2 2 2 4 2" xfId="4013"/>
    <cellStyle name="Normal 11 2 2 2 4 3" xfId="5142"/>
    <cellStyle name="Normal 11 2 2 2 5" xfId="2857"/>
    <cellStyle name="Normal 11 2 2 2 5 2" xfId="4014"/>
    <cellStyle name="Normal 11 2 2 2 5 3" xfId="5143"/>
    <cellStyle name="Normal 11 2 2 2 6" xfId="4009"/>
    <cellStyle name="Normal 11 2 2 2 7" xfId="5138"/>
    <cellStyle name="Normal 11 2 2 3" xfId="2858"/>
    <cellStyle name="Normal 11 2 2 3 2" xfId="2859"/>
    <cellStyle name="Normal 11 2 2 3 2 2" xfId="4016"/>
    <cellStyle name="Normal 11 2 2 3 2 3" xfId="5145"/>
    <cellStyle name="Normal 11 2 2 3 3" xfId="4015"/>
    <cellStyle name="Normal 11 2 2 3 4" xfId="5144"/>
    <cellStyle name="Normal 11 2 2 4" xfId="2860"/>
    <cellStyle name="Normal 11 2 2 4 2" xfId="4017"/>
    <cellStyle name="Normal 11 2 2 4 3" xfId="5146"/>
    <cellStyle name="Normal 11 2 2 5" xfId="2851"/>
    <cellStyle name="Normal 11 2 2 5 2" xfId="4008"/>
    <cellStyle name="Normal 11 2 2 5 3" xfId="5137"/>
    <cellStyle name="Normal 11 2 3" xfId="829"/>
    <cellStyle name="Normal 11 2 3 2" xfId="1824"/>
    <cellStyle name="Normal 11 2 3 2 2" xfId="2863"/>
    <cellStyle name="Normal 11 2 3 2 2 2" xfId="4020"/>
    <cellStyle name="Normal 11 2 3 2 2 3" xfId="5149"/>
    <cellStyle name="Normal 11 2 3 2 3" xfId="2862"/>
    <cellStyle name="Normal 11 2 3 2 4" xfId="4019"/>
    <cellStyle name="Normal 11 2 3 2 5" xfId="5148"/>
    <cellStyle name="Normal 11 2 3 3" xfId="2864"/>
    <cellStyle name="Normal 11 2 3 3 2" xfId="4021"/>
    <cellStyle name="Normal 11 2 3 3 3" xfId="5150"/>
    <cellStyle name="Normal 11 2 3 4" xfId="2861"/>
    <cellStyle name="Normal 11 2 3 5" xfId="4018"/>
    <cellStyle name="Normal 11 2 3 6" xfId="5147"/>
    <cellStyle name="Normal 11 2 4" xfId="2865"/>
    <cellStyle name="Normal 11 2 4 2" xfId="2866"/>
    <cellStyle name="Normal 11 2 4 2 2" xfId="4023"/>
    <cellStyle name="Normal 11 2 4 2 3" xfId="5152"/>
    <cellStyle name="Normal 11 2 4 3" xfId="4022"/>
    <cellStyle name="Normal 11 2 4 4" xfId="5151"/>
    <cellStyle name="Normal 11 2 5" xfId="2867"/>
    <cellStyle name="Normal 11 2 5 2" xfId="4024"/>
    <cellStyle name="Normal 11 2 5 3" xfId="5153"/>
    <cellStyle name="Normal 11 2 6" xfId="2850"/>
    <cellStyle name="Normal 11 2 6 2" xfId="4007"/>
    <cellStyle name="Normal 11 2 6 3" xfId="5136"/>
    <cellStyle name="Normal 11 3" xfId="500"/>
    <cellStyle name="Normal 11 3 2" xfId="1253"/>
    <cellStyle name="Normal 11 3 2 2" xfId="1427"/>
    <cellStyle name="Normal 11 3 2 2 2" xfId="2871"/>
    <cellStyle name="Normal 11 3 2 2 2 2" xfId="4028"/>
    <cellStyle name="Normal 11 3 2 2 2 3" xfId="5157"/>
    <cellStyle name="Normal 11 3 2 2 3" xfId="2870"/>
    <cellStyle name="Normal 11 3 2 2 3 2" xfId="4027"/>
    <cellStyle name="Normal 11 3 2 2 3 3" xfId="5156"/>
    <cellStyle name="Normal 11 3 2 3" xfId="2872"/>
    <cellStyle name="Normal 11 3 2 3 2" xfId="4029"/>
    <cellStyle name="Normal 11 3 2 3 3" xfId="5158"/>
    <cellStyle name="Normal 11 3 2 4" xfId="2869"/>
    <cellStyle name="Normal 11 3 2 4 2" xfId="4026"/>
    <cellStyle name="Normal 11 3 2 4 3" xfId="5155"/>
    <cellStyle name="Normal 11 3 3" xfId="1254"/>
    <cellStyle name="Normal 11 3 3 2" xfId="1428"/>
    <cellStyle name="Normal 11 3 3 2 2" xfId="2874"/>
    <cellStyle name="Normal 11 3 3 2 2 2" xfId="4031"/>
    <cellStyle name="Normal 11 3 3 2 2 3" xfId="5160"/>
    <cellStyle name="Normal 11 3 3 3" xfId="2873"/>
    <cellStyle name="Normal 11 3 3 3 2" xfId="4030"/>
    <cellStyle name="Normal 11 3 3 3 3" xfId="5159"/>
    <cellStyle name="Normal 11 3 4" xfId="1426"/>
    <cellStyle name="Normal 11 3 4 2" xfId="2875"/>
    <cellStyle name="Normal 11 3 4 2 2" xfId="4032"/>
    <cellStyle name="Normal 11 3 4 2 3" xfId="5161"/>
    <cellStyle name="Normal 11 3 5" xfId="2868"/>
    <cellStyle name="Normal 11 3 5 2" xfId="4025"/>
    <cellStyle name="Normal 11 3 5 3" xfId="5154"/>
    <cellStyle name="Normal 11 4" xfId="863"/>
    <cellStyle name="Normal 11 4 2" xfId="1255"/>
    <cellStyle name="Normal 11 4 2 2" xfId="2878"/>
    <cellStyle name="Normal 11 4 2 2 2" xfId="4035"/>
    <cellStyle name="Normal 11 4 2 2 3" xfId="5164"/>
    <cellStyle name="Normal 11 4 2 3" xfId="2877"/>
    <cellStyle name="Normal 11 4 2 4" xfId="4034"/>
    <cellStyle name="Normal 11 4 2 5" xfId="5163"/>
    <cellStyle name="Normal 11 4 3" xfId="2879"/>
    <cellStyle name="Normal 11 4 3 2" xfId="4036"/>
    <cellStyle name="Normal 11 4 3 3" xfId="5165"/>
    <cellStyle name="Normal 11 4 4" xfId="2876"/>
    <cellStyle name="Normal 11 4 4 2" xfId="4033"/>
    <cellStyle name="Normal 11 4 4 3" xfId="5162"/>
    <cellStyle name="Normal 11 5" xfId="786"/>
    <cellStyle name="Normal 11 5 2" xfId="1425"/>
    <cellStyle name="Normal 11 5 2 2" xfId="2881"/>
    <cellStyle name="Normal 11 5 2 3" xfId="4038"/>
    <cellStyle name="Normal 11 5 2 4" xfId="5167"/>
    <cellStyle name="Normal 11 5 3" xfId="1794"/>
    <cellStyle name="Normal 11 5 3 2" xfId="2880"/>
    <cellStyle name="Normal 11 5 3 3" xfId="4037"/>
    <cellStyle name="Normal 11 5 3 4" xfId="5166"/>
    <cellStyle name="Normal 11 6" xfId="987"/>
    <cellStyle name="Normal 11 6 2" xfId="2882"/>
    <cellStyle name="Normal 11 6 3" xfId="4039"/>
    <cellStyle name="Normal 11 6 4" xfId="5168"/>
    <cellStyle name="Normal 11 7" xfId="2849"/>
    <cellStyle name="Normal 11 7 2" xfId="4006"/>
    <cellStyle name="Normal 11 7 3" xfId="5135"/>
    <cellStyle name="Normal 12" xfId="501"/>
    <cellStyle name="Normal 12 2" xfId="865"/>
    <cellStyle name="Normal 12 2 2" xfId="1256"/>
    <cellStyle name="Normal 12 2 2 2" xfId="2886"/>
    <cellStyle name="Normal 12 2 2 2 2" xfId="2887"/>
    <cellStyle name="Normal 12 2 2 2 2 2" xfId="4044"/>
    <cellStyle name="Normal 12 2 2 2 2 3" xfId="5173"/>
    <cellStyle name="Normal 12 2 2 2 3" xfId="4043"/>
    <cellStyle name="Normal 12 2 2 2 4" xfId="5172"/>
    <cellStyle name="Normal 12 2 2 3" xfId="2888"/>
    <cellStyle name="Normal 12 2 2 3 2" xfId="4045"/>
    <cellStyle name="Normal 12 2 2 3 3" xfId="5174"/>
    <cellStyle name="Normal 12 2 2 4" xfId="2885"/>
    <cellStyle name="Normal 12 2 2 5" xfId="4042"/>
    <cellStyle name="Normal 12 2 2 6" xfId="5171"/>
    <cellStyle name="Normal 12 2 3" xfId="2889"/>
    <cellStyle name="Normal 12 2 3 2" xfId="2890"/>
    <cellStyle name="Normal 12 2 3 2 2" xfId="4047"/>
    <cellStyle name="Normal 12 2 3 2 3" xfId="5176"/>
    <cellStyle name="Normal 12 2 3 3" xfId="4046"/>
    <cellStyle name="Normal 12 2 3 4" xfId="5175"/>
    <cellStyle name="Normal 12 2 4" xfId="2891"/>
    <cellStyle name="Normal 12 2 4 2" xfId="4048"/>
    <cellStyle name="Normal 12 2 4 3" xfId="5177"/>
    <cellStyle name="Normal 12 2 5" xfId="2884"/>
    <cellStyle name="Normal 12 2 5 2" xfId="4041"/>
    <cellStyle name="Normal 12 2 5 3" xfId="5170"/>
    <cellStyle name="Normal 12 3" xfId="813"/>
    <cellStyle name="Normal 12 3 2" xfId="1257"/>
    <cellStyle name="Normal 12 3 2 2" xfId="2894"/>
    <cellStyle name="Normal 12 3 2 2 2" xfId="4051"/>
    <cellStyle name="Normal 12 3 2 2 3" xfId="5180"/>
    <cellStyle name="Normal 12 3 2 3" xfId="2893"/>
    <cellStyle name="Normal 12 3 2 4" xfId="4050"/>
    <cellStyle name="Normal 12 3 2 5" xfId="5179"/>
    <cellStyle name="Normal 12 3 3" xfId="1808"/>
    <cellStyle name="Normal 12 3 3 2" xfId="2895"/>
    <cellStyle name="Normal 12 3 3 3" xfId="4052"/>
    <cellStyle name="Normal 12 3 3 4" xfId="5181"/>
    <cellStyle name="Normal 12 3 4" xfId="2892"/>
    <cellStyle name="Normal 12 3 4 2" xfId="4049"/>
    <cellStyle name="Normal 12 3 4 3" xfId="5178"/>
    <cellStyle name="Normal 12 4" xfId="1004"/>
    <cellStyle name="Normal 12 4 2" xfId="1429"/>
    <cellStyle name="Normal 12 4 2 2" xfId="2897"/>
    <cellStyle name="Normal 12 4 2 3" xfId="4054"/>
    <cellStyle name="Normal 12 4 2 4" xfId="5183"/>
    <cellStyle name="Normal 12 4 3" xfId="2896"/>
    <cellStyle name="Normal 12 4 3 2" xfId="4053"/>
    <cellStyle name="Normal 12 4 3 3" xfId="5182"/>
    <cellStyle name="Normal 12 5" xfId="2898"/>
    <cellStyle name="Normal 12 5 2" xfId="4055"/>
    <cellStyle name="Normal 12 5 3" xfId="5184"/>
    <cellStyle name="Normal 12 6" xfId="2883"/>
    <cellStyle name="Normal 12 6 2" xfId="4040"/>
    <cellStyle name="Normal 12 6 3" xfId="5169"/>
    <cellStyle name="Normal 13" xfId="502"/>
    <cellStyle name="Normal 13 2" xfId="1007"/>
    <cellStyle name="Normal 13 3" xfId="1430"/>
    <cellStyle name="Normal 14" xfId="503"/>
    <cellStyle name="Normal 14 2" xfId="504"/>
    <cellStyle name="Normal 14 2 2" xfId="1432"/>
    <cellStyle name="Normal 14 2 2 2" xfId="2902"/>
    <cellStyle name="Normal 14 2 2 2 2" xfId="2903"/>
    <cellStyle name="Normal 14 2 2 2 2 2" xfId="4060"/>
    <cellStyle name="Normal 14 2 2 2 2 3" xfId="5189"/>
    <cellStyle name="Normal 14 2 2 2 3" xfId="4059"/>
    <cellStyle name="Normal 14 2 2 2 4" xfId="5188"/>
    <cellStyle name="Normal 14 2 2 3" xfId="2904"/>
    <cellStyle name="Normal 14 2 2 3 2" xfId="4061"/>
    <cellStyle name="Normal 14 2 2 3 3" xfId="5190"/>
    <cellStyle name="Normal 14 2 2 4" xfId="2901"/>
    <cellStyle name="Normal 14 2 2 4 2" xfId="4058"/>
    <cellStyle name="Normal 14 2 2 4 3" xfId="5187"/>
    <cellStyle name="Normal 14 2 3" xfId="2905"/>
    <cellStyle name="Normal 14 2 3 2" xfId="2906"/>
    <cellStyle name="Normal 14 2 3 2 2" xfId="4063"/>
    <cellStyle name="Normal 14 2 3 2 3" xfId="5192"/>
    <cellStyle name="Normal 14 2 3 3" xfId="4062"/>
    <cellStyle name="Normal 14 2 3 4" xfId="5191"/>
    <cellStyle name="Normal 14 2 4" xfId="2907"/>
    <cellStyle name="Normal 14 2 4 2" xfId="4064"/>
    <cellStyle name="Normal 14 2 4 3" xfId="5193"/>
    <cellStyle name="Normal 14 2 5" xfId="2900"/>
    <cellStyle name="Normal 14 2 5 2" xfId="4057"/>
    <cellStyle name="Normal 14 2 5 3" xfId="5186"/>
    <cellStyle name="Normal 14 3" xfId="866"/>
    <cellStyle name="Normal 14 3 2" xfId="1258"/>
    <cellStyle name="Normal 14 3 2 2" xfId="2910"/>
    <cellStyle name="Normal 14 3 2 2 2" xfId="4067"/>
    <cellStyle name="Normal 14 3 2 2 3" xfId="5196"/>
    <cellStyle name="Normal 14 3 2 3" xfId="2909"/>
    <cellStyle name="Normal 14 3 2 4" xfId="4066"/>
    <cellStyle name="Normal 14 3 2 5" xfId="5195"/>
    <cellStyle name="Normal 14 3 3" xfId="2911"/>
    <cellStyle name="Normal 14 3 3 2" xfId="4068"/>
    <cellStyle name="Normal 14 3 3 3" xfId="5197"/>
    <cellStyle name="Normal 14 3 4" xfId="2908"/>
    <cellStyle name="Normal 14 3 4 2" xfId="4065"/>
    <cellStyle name="Normal 14 3 4 3" xfId="5194"/>
    <cellStyle name="Normal 14 4" xfId="814"/>
    <cellStyle name="Normal 14 4 2" xfId="1431"/>
    <cellStyle name="Normal 14 4 2 2" xfId="2913"/>
    <cellStyle name="Normal 14 4 2 3" xfId="4070"/>
    <cellStyle name="Normal 14 4 2 4" xfId="5199"/>
    <cellStyle name="Normal 14 4 3" xfId="1809"/>
    <cellStyle name="Normal 14 4 3 2" xfId="2912"/>
    <cellStyle name="Normal 14 4 3 3" xfId="4069"/>
    <cellStyle name="Normal 14 4 3 4" xfId="5198"/>
    <cellStyle name="Normal 14 5" xfId="2914"/>
    <cellStyle name="Normal 14 5 2" xfId="4071"/>
    <cellStyle name="Normal 14 5 3" xfId="5200"/>
    <cellStyle name="Normal 14 6" xfId="2899"/>
    <cellStyle name="Normal 14 6 2" xfId="4056"/>
    <cellStyle name="Normal 14 6 3" xfId="5185"/>
    <cellStyle name="Normal 15" xfId="505"/>
    <cellStyle name="Normal 15 2" xfId="506"/>
    <cellStyle name="Normal 15 2 2" xfId="1434"/>
    <cellStyle name="Normal 15 2 2 2" xfId="2918"/>
    <cellStyle name="Normal 15 2 2 2 2" xfId="2919"/>
    <cellStyle name="Normal 15 2 2 2 2 2" xfId="4076"/>
    <cellStyle name="Normal 15 2 2 2 2 3" xfId="5205"/>
    <cellStyle name="Normal 15 2 2 2 3" xfId="4075"/>
    <cellStyle name="Normal 15 2 2 2 4" xfId="5204"/>
    <cellStyle name="Normal 15 2 2 3" xfId="2920"/>
    <cellStyle name="Normal 15 2 2 3 2" xfId="4077"/>
    <cellStyle name="Normal 15 2 2 3 3" xfId="5206"/>
    <cellStyle name="Normal 15 2 2 4" xfId="2917"/>
    <cellStyle name="Normal 15 2 2 4 2" xfId="4074"/>
    <cellStyle name="Normal 15 2 2 4 3" xfId="5203"/>
    <cellStyle name="Normal 15 2 3" xfId="2921"/>
    <cellStyle name="Normal 15 2 3 2" xfId="2922"/>
    <cellStyle name="Normal 15 2 3 2 2" xfId="4079"/>
    <cellStyle name="Normal 15 2 3 2 3" xfId="5208"/>
    <cellStyle name="Normal 15 2 3 3" xfId="4078"/>
    <cellStyle name="Normal 15 2 3 4" xfId="5207"/>
    <cellStyle name="Normal 15 2 4" xfId="2923"/>
    <cellStyle name="Normal 15 2 4 2" xfId="4080"/>
    <cellStyle name="Normal 15 2 4 3" xfId="5209"/>
    <cellStyle name="Normal 15 2 5" xfId="2916"/>
    <cellStyle name="Normal 15 2 5 2" xfId="4073"/>
    <cellStyle name="Normal 15 2 5 3" xfId="5202"/>
    <cellStyle name="Normal 15 3" xfId="867"/>
    <cellStyle name="Normal 15 3 2" xfId="1259"/>
    <cellStyle name="Normal 15 3 2 2" xfId="2926"/>
    <cellStyle name="Normal 15 3 2 2 2" xfId="4083"/>
    <cellStyle name="Normal 15 3 2 2 3" xfId="5212"/>
    <cellStyle name="Normal 15 3 2 3" xfId="2925"/>
    <cellStyle name="Normal 15 3 2 4" xfId="4082"/>
    <cellStyle name="Normal 15 3 2 5" xfId="5211"/>
    <cellStyle name="Normal 15 3 3" xfId="2927"/>
    <cellStyle name="Normal 15 3 3 2" xfId="4084"/>
    <cellStyle name="Normal 15 3 3 3" xfId="5213"/>
    <cellStyle name="Normal 15 3 4" xfId="2924"/>
    <cellStyle name="Normal 15 3 4 2" xfId="4081"/>
    <cellStyle name="Normal 15 3 4 3" xfId="5210"/>
    <cellStyle name="Normal 15 4" xfId="836"/>
    <cellStyle name="Normal 15 4 2" xfId="1433"/>
    <cellStyle name="Normal 15 4 2 2" xfId="2929"/>
    <cellStyle name="Normal 15 4 2 3" xfId="4086"/>
    <cellStyle name="Normal 15 4 2 4" xfId="5215"/>
    <cellStyle name="Normal 15 4 3" xfId="1830"/>
    <cellStyle name="Normal 15 4 3 2" xfId="2928"/>
    <cellStyle name="Normal 15 4 3 3" xfId="4085"/>
    <cellStyle name="Normal 15 4 3 4" xfId="5214"/>
    <cellStyle name="Normal 15 5" xfId="2930"/>
    <cellStyle name="Normal 15 5 2" xfId="4087"/>
    <cellStyle name="Normal 15 5 3" xfId="5216"/>
    <cellStyle name="Normal 15 6" xfId="2915"/>
    <cellStyle name="Normal 15 6 2" xfId="4072"/>
    <cellStyle name="Normal 15 6 3" xfId="5201"/>
    <cellStyle name="Normal 16" xfId="507"/>
    <cellStyle name="Normal 16 10" xfId="2931"/>
    <cellStyle name="Normal 16 10 2" xfId="4088"/>
    <cellStyle name="Normal 16 10 3" xfId="5217"/>
    <cellStyle name="Normal 16 2" xfId="1260"/>
    <cellStyle name="Normal 16 2 2" xfId="2933"/>
    <cellStyle name="Normal 16 2 2 2" xfId="2934"/>
    <cellStyle name="Normal 16 2 2 2 2" xfId="2935"/>
    <cellStyle name="Normal 16 2 2 2 2 2" xfId="4092"/>
    <cellStyle name="Normal 16 2 2 2 2 3" xfId="5221"/>
    <cellStyle name="Normal 16 2 2 2 3" xfId="4091"/>
    <cellStyle name="Normal 16 2 2 2 4" xfId="5220"/>
    <cellStyle name="Normal 16 2 2 3" xfId="2936"/>
    <cellStyle name="Normal 16 2 2 3 2" xfId="4093"/>
    <cellStyle name="Normal 16 2 2 3 3" xfId="5222"/>
    <cellStyle name="Normal 16 2 2 4" xfId="4090"/>
    <cellStyle name="Normal 16 2 2 5" xfId="5219"/>
    <cellStyle name="Normal 16 2 3" xfId="2937"/>
    <cellStyle name="Normal 16 2 3 2" xfId="2938"/>
    <cellStyle name="Normal 16 2 3 2 2" xfId="4095"/>
    <cellStyle name="Normal 16 2 3 2 3" xfId="5224"/>
    <cellStyle name="Normal 16 2 3 3" xfId="4094"/>
    <cellStyle name="Normal 16 2 3 4" xfId="5223"/>
    <cellStyle name="Normal 16 2 4" xfId="2939"/>
    <cellStyle name="Normal 16 2 4 2" xfId="4096"/>
    <cellStyle name="Normal 16 2 4 3" xfId="5225"/>
    <cellStyle name="Normal 16 2 5" xfId="2932"/>
    <cellStyle name="Normal 16 2 5 2" xfId="4089"/>
    <cellStyle name="Normal 16 2 5 3" xfId="5218"/>
    <cellStyle name="Normal 16 3" xfId="1435"/>
    <cellStyle name="Normal 16 3 2" xfId="2941"/>
    <cellStyle name="Normal 16 3 2 2" xfId="2942"/>
    <cellStyle name="Normal 16 3 2 2 2" xfId="4099"/>
    <cellStyle name="Normal 16 3 2 2 3" xfId="5228"/>
    <cellStyle name="Normal 16 3 2 3" xfId="4098"/>
    <cellStyle name="Normal 16 3 2 4" xfId="5227"/>
    <cellStyle name="Normal 16 3 3" xfId="2943"/>
    <cellStyle name="Normal 16 3 3 2" xfId="4100"/>
    <cellStyle name="Normal 16 3 3 3" xfId="5229"/>
    <cellStyle name="Normal 16 3 4" xfId="2940"/>
    <cellStyle name="Normal 16 3 4 2" xfId="4097"/>
    <cellStyle name="Normal 16 3 4 3" xfId="5226"/>
    <cellStyle name="Normal 16 4" xfId="2944"/>
    <cellStyle name="Normal 16 4 2" xfId="2945"/>
    <cellStyle name="Normal 16 4 2 2" xfId="4102"/>
    <cellStyle name="Normal 16 4 2 3" xfId="5231"/>
    <cellStyle name="Normal 16 4 3" xfId="4101"/>
    <cellStyle name="Normal 16 4 4" xfId="5230"/>
    <cellStyle name="Normal 16 5" xfId="2946"/>
    <cellStyle name="Normal 16 5 2" xfId="4103"/>
    <cellStyle name="Normal 16 5 3" xfId="5232"/>
    <cellStyle name="Normal 16 6" xfId="2947"/>
    <cellStyle name="Normal 16 6 2" xfId="4104"/>
    <cellStyle name="Normal 16 6 3" xfId="5233"/>
    <cellStyle name="Normal 16 7" xfId="2948"/>
    <cellStyle name="Normal 16 7 2" xfId="4105"/>
    <cellStyle name="Normal 16 7 3" xfId="5234"/>
    <cellStyle name="Normal 16 8" xfId="2949"/>
    <cellStyle name="Normal 16 8 2" xfId="4106"/>
    <cellStyle name="Normal 16 8 3" xfId="5235"/>
    <cellStyle name="Normal 16 9" xfId="2950"/>
    <cellStyle name="Normal 16 9 2" xfId="4107"/>
    <cellStyle name="Normal 16 9 3" xfId="5236"/>
    <cellStyle name="Normal 17" xfId="508"/>
    <cellStyle name="Normal 17 2" xfId="509"/>
    <cellStyle name="Normal 17 3" xfId="2951"/>
    <cellStyle name="Normal 18" xfId="510"/>
    <cellStyle name="Normal 18 2" xfId="1436"/>
    <cellStyle name="Normal 18 2 2" xfId="2954"/>
    <cellStyle name="Normal 18 2 2 2" xfId="2955"/>
    <cellStyle name="Normal 18 2 2 2 2" xfId="4111"/>
    <cellStyle name="Normal 18 2 2 2 3" xfId="5240"/>
    <cellStyle name="Normal 18 2 2 3" xfId="4110"/>
    <cellStyle name="Normal 18 2 2 4" xfId="5239"/>
    <cellStyle name="Normal 18 2 3" xfId="2956"/>
    <cellStyle name="Normal 18 2 3 2" xfId="4112"/>
    <cellStyle name="Normal 18 2 3 3" xfId="5241"/>
    <cellStyle name="Normal 18 2 4" xfId="2953"/>
    <cellStyle name="Normal 18 2 4 2" xfId="4109"/>
    <cellStyle name="Normal 18 2 4 3" xfId="5238"/>
    <cellStyle name="Normal 18 3" xfId="2957"/>
    <cellStyle name="Normal 18 3 2" xfId="2958"/>
    <cellStyle name="Normal 18 3 2 2" xfId="4114"/>
    <cellStyle name="Normal 18 3 2 3" xfId="5243"/>
    <cellStyle name="Normal 18 3 3" xfId="4113"/>
    <cellStyle name="Normal 18 3 4" xfId="5242"/>
    <cellStyle name="Normal 18 4" xfId="2959"/>
    <cellStyle name="Normal 18 4 2" xfId="4115"/>
    <cellStyle name="Normal 18 4 3" xfId="5244"/>
    <cellStyle name="Normal 18 5" xfId="2952"/>
    <cellStyle name="Normal 18 5 2" xfId="4108"/>
    <cellStyle name="Normal 18 5 3" xfId="5237"/>
    <cellStyle name="Normal 19" xfId="511"/>
    <cellStyle name="Normal 19 10" xfId="2309"/>
    <cellStyle name="Normal 19 11" xfId="2416"/>
    <cellStyle name="Normal 19 12" xfId="2456"/>
    <cellStyle name="Normal 19 13" xfId="3641"/>
    <cellStyle name="Normal 19 14" xfId="4770"/>
    <cellStyle name="Normal 19 2" xfId="737"/>
    <cellStyle name="Normal 19 2 2" xfId="1437"/>
    <cellStyle name="Normal 19 2 2 2" xfId="2070"/>
    <cellStyle name="Normal 19 2 2 2 2" xfId="2962"/>
    <cellStyle name="Normal 19 2 2 2 3" xfId="4118"/>
    <cellStyle name="Normal 19 2 2 2 4" xfId="5247"/>
    <cellStyle name="Normal 19 2 2 3" xfId="2639"/>
    <cellStyle name="Normal 19 2 2 4" xfId="3824"/>
    <cellStyle name="Normal 19 2 2 5" xfId="4953"/>
    <cellStyle name="Normal 19 2 3" xfId="1639"/>
    <cellStyle name="Normal 19 2 3 2" xfId="2195"/>
    <cellStyle name="Normal 19 2 3 3" xfId="2961"/>
    <cellStyle name="Normal 19 2 3 4" xfId="4117"/>
    <cellStyle name="Normal 19 2 3 5" xfId="5246"/>
    <cellStyle name="Normal 19 2 4" xfId="1765"/>
    <cellStyle name="Normal 19 2 5" xfId="2370"/>
    <cellStyle name="Normal 19 2 6" xfId="2517"/>
    <cellStyle name="Normal 19 2 7" xfId="3702"/>
    <cellStyle name="Normal 19 2 8" xfId="4831"/>
    <cellStyle name="Normal 19 3" xfId="868"/>
    <cellStyle name="Normal 19 3 2" xfId="1850"/>
    <cellStyle name="Normal 19 3 2 2" xfId="2963"/>
    <cellStyle name="Normal 19 3 2 3" xfId="4119"/>
    <cellStyle name="Normal 19 3 2 4" xfId="5248"/>
    <cellStyle name="Normal 19 3 3" xfId="2578"/>
    <cellStyle name="Normal 19 3 4" xfId="3763"/>
    <cellStyle name="Normal 19 3 5" xfId="4892"/>
    <cellStyle name="Normal 19 4" xfId="1032"/>
    <cellStyle name="Normal 19 4 2" xfId="1917"/>
    <cellStyle name="Normal 19 4 3" xfId="2960"/>
    <cellStyle name="Normal 19 4 4" xfId="4116"/>
    <cellStyle name="Normal 19 4 5" xfId="5245"/>
    <cellStyle name="Normal 19 5" xfId="1083"/>
    <cellStyle name="Normal 19 5 2" xfId="1968"/>
    <cellStyle name="Normal 19 6" xfId="1261"/>
    <cellStyle name="Normal 19 6 2" xfId="2009"/>
    <cellStyle name="Normal 19 7" xfId="1578"/>
    <cellStyle name="Normal 19 7 2" xfId="2134"/>
    <cellStyle name="Normal 19 8" xfId="1725"/>
    <cellStyle name="Normal 19 9" xfId="2269"/>
    <cellStyle name="Normal 2" xfId="44"/>
    <cellStyle name="Normal 2 10" xfId="512"/>
    <cellStyle name="Normal 2 10 2" xfId="513"/>
    <cellStyle name="Normal 2 10 2 2" xfId="1440"/>
    <cellStyle name="Normal 2 10 3" xfId="1439"/>
    <cellStyle name="Normal 2 11" xfId="514"/>
    <cellStyle name="Normal 2 11 2" xfId="515"/>
    <cellStyle name="Normal 2 11 2 2" xfId="1442"/>
    <cellStyle name="Normal 2 11 3" xfId="1441"/>
    <cellStyle name="Normal 2 12" xfId="516"/>
    <cellStyle name="Normal 2 12 2" xfId="517"/>
    <cellStyle name="Normal 2 12 2 2" xfId="1444"/>
    <cellStyle name="Normal 2 12 3" xfId="1443"/>
    <cellStyle name="Normal 2 13" xfId="518"/>
    <cellStyle name="Normal 2 13 2" xfId="519"/>
    <cellStyle name="Normal 2 13 2 2" xfId="1446"/>
    <cellStyle name="Normal 2 13 3" xfId="1445"/>
    <cellStyle name="Normal 2 14" xfId="520"/>
    <cellStyle name="Normal 2 14 10" xfId="2310"/>
    <cellStyle name="Normal 2 14 11" xfId="2417"/>
    <cellStyle name="Normal 2 14 12" xfId="2457"/>
    <cellStyle name="Normal 2 14 13" xfId="3642"/>
    <cellStyle name="Normal 2 14 14" xfId="4771"/>
    <cellStyle name="Normal 2 14 2" xfId="738"/>
    <cellStyle name="Normal 2 14 2 2" xfId="1447"/>
    <cellStyle name="Normal 2 14 2 2 2" xfId="2071"/>
    <cellStyle name="Normal 2 14 2 2 3" xfId="2640"/>
    <cellStyle name="Normal 2 14 2 2 4" xfId="3825"/>
    <cellStyle name="Normal 2 14 2 2 5" xfId="4954"/>
    <cellStyle name="Normal 2 14 2 3" xfId="1640"/>
    <cellStyle name="Normal 2 14 2 3 2" xfId="2196"/>
    <cellStyle name="Normal 2 14 2 4" xfId="1766"/>
    <cellStyle name="Normal 2 14 2 5" xfId="2371"/>
    <cellStyle name="Normal 2 14 2 6" xfId="2518"/>
    <cellStyle name="Normal 2 14 2 7" xfId="3703"/>
    <cellStyle name="Normal 2 14 2 8" xfId="4832"/>
    <cellStyle name="Normal 2 14 3" xfId="869"/>
    <cellStyle name="Normal 2 14 3 2" xfId="1851"/>
    <cellStyle name="Normal 2 14 3 3" xfId="2579"/>
    <cellStyle name="Normal 2 14 3 4" xfId="3764"/>
    <cellStyle name="Normal 2 14 3 5" xfId="4893"/>
    <cellStyle name="Normal 2 14 4" xfId="1033"/>
    <cellStyle name="Normal 2 14 4 2" xfId="1918"/>
    <cellStyle name="Normal 2 14 5" xfId="1084"/>
    <cellStyle name="Normal 2 14 5 2" xfId="1969"/>
    <cellStyle name="Normal 2 14 6" xfId="1262"/>
    <cellStyle name="Normal 2 14 6 2" xfId="2010"/>
    <cellStyle name="Normal 2 14 7" xfId="1579"/>
    <cellStyle name="Normal 2 14 7 2" xfId="2135"/>
    <cellStyle name="Normal 2 14 8" xfId="1726"/>
    <cellStyle name="Normal 2 14 9" xfId="2270"/>
    <cellStyle name="Normal 2 15" xfId="521"/>
    <cellStyle name="Normal 2 15 2" xfId="522"/>
    <cellStyle name="Normal 2 15 2 2" xfId="1449"/>
    <cellStyle name="Normal 2 15 3" xfId="1448"/>
    <cellStyle name="Normal 2 16" xfId="658"/>
    <cellStyle name="Normal 2 16 2" xfId="739"/>
    <cellStyle name="Normal 2 16 2 2" xfId="1451"/>
    <cellStyle name="Normal 2 16 2 3" xfId="1264"/>
    <cellStyle name="Normal 2 16 3" xfId="1265"/>
    <cellStyle name="Normal 2 16 4" xfId="1450"/>
    <cellStyle name="Normal 2 16 5" xfId="1263"/>
    <cellStyle name="Normal 2 17" xfId="740"/>
    <cellStyle name="Normal 2 17 2" xfId="1267"/>
    <cellStyle name="Normal 2 17 2 2" xfId="1453"/>
    <cellStyle name="Normal 2 17 3" xfId="1452"/>
    <cellStyle name="Normal 2 17 4" xfId="1266"/>
    <cellStyle name="Normal 2 18" xfId="1268"/>
    <cellStyle name="Normal 2 19" xfId="1269"/>
    <cellStyle name="Normal 2 19 2" xfId="1454"/>
    <cellStyle name="Normal 2 2" xfId="46"/>
    <cellStyle name="Normal 2 2 10" xfId="2964"/>
    <cellStyle name="Normal 2 2 2" xfId="523"/>
    <cellStyle name="Normal 2 2 2 2" xfId="870"/>
    <cellStyle name="Normal 2 2 2 2 2" xfId="2966"/>
    <cellStyle name="Normal 2 2 2 3" xfId="788"/>
    <cellStyle name="Normal 2 2 2 3 2" xfId="2967"/>
    <cellStyle name="Normal 2 2 2 4" xfId="2968"/>
    <cellStyle name="Normal 2 2 2 4 2" xfId="4120"/>
    <cellStyle name="Normal 2 2 2 4 3" xfId="5249"/>
    <cellStyle name="Normal 2 2 2 5" xfId="2965"/>
    <cellStyle name="Normal 2 2 3" xfId="524"/>
    <cellStyle name="Normal 2 2 3 2" xfId="871"/>
    <cellStyle name="Normal 2 2 3 2 2" xfId="1456"/>
    <cellStyle name="Normal 2 2 3 2 2 2" xfId="1641"/>
    <cellStyle name="Normal 2 2 3 2 2 2 2" xfId="2197"/>
    <cellStyle name="Normal 2 2 3 2 2 2 3" xfId="2641"/>
    <cellStyle name="Normal 2 2 3 2 2 2 4" xfId="3826"/>
    <cellStyle name="Normal 2 2 3 2 2 2 5" xfId="4955"/>
    <cellStyle name="Normal 2 2 3 2 2 3" xfId="2072"/>
    <cellStyle name="Normal 2 2 3 2 2 4" xfId="2372"/>
    <cellStyle name="Normal 2 2 3 2 2 5" xfId="2519"/>
    <cellStyle name="Normal 2 2 3 2 2 6" xfId="3704"/>
    <cellStyle name="Normal 2 2 3 2 2 7" xfId="4833"/>
    <cellStyle name="Normal 2 2 3 2 3" xfId="1270"/>
    <cellStyle name="Normal 2 2 3 2 3 2" xfId="2011"/>
    <cellStyle name="Normal 2 2 3 2 3 3" xfId="2580"/>
    <cellStyle name="Normal 2 2 3 2 3 4" xfId="3765"/>
    <cellStyle name="Normal 2 2 3 2 3 5" xfId="4894"/>
    <cellStyle name="Normal 2 2 3 2 4" xfId="1580"/>
    <cellStyle name="Normal 2 2 3 2 4 2" xfId="2136"/>
    <cellStyle name="Normal 2 2 3 2 4 3" xfId="2970"/>
    <cellStyle name="Normal 2 2 3 2 4 4" xfId="4122"/>
    <cellStyle name="Normal 2 2 3 2 4 5" xfId="5251"/>
    <cellStyle name="Normal 2 2 3 2 5" xfId="2311"/>
    <cellStyle name="Normal 2 2 3 2 6" xfId="2458"/>
    <cellStyle name="Normal 2 2 3 2 7" xfId="3643"/>
    <cellStyle name="Normal 2 2 3 2 8" xfId="4772"/>
    <cellStyle name="Normal 2 2 3 3" xfId="780"/>
    <cellStyle name="Normal 2 2 3 3 2" xfId="2971"/>
    <cellStyle name="Normal 2 2 3 4" xfId="2969"/>
    <cellStyle name="Normal 2 2 3 4 2" xfId="4121"/>
    <cellStyle name="Normal 2 2 3 4 3" xfId="5250"/>
    <cellStyle name="Normal 2 2 4" xfId="525"/>
    <cellStyle name="Normal 2 2 4 2" xfId="1457"/>
    <cellStyle name="Normal 2 2 4 3" xfId="2972"/>
    <cellStyle name="Normal 2 2 5" xfId="667"/>
    <cellStyle name="Normal 2 2 5 2" xfId="1455"/>
    <cellStyle name="Normal 2 2 5 2 2" xfId="2973"/>
    <cellStyle name="Normal 2 2 5 2 3" xfId="4123"/>
    <cellStyle name="Normal 2 2 5 2 4" xfId="5252"/>
    <cellStyle name="Normal 2 2 5 3" xfId="1738"/>
    <cellStyle name="Normal 2 2 6" xfId="677"/>
    <cellStyle name="Normal 2 2 6 2" xfId="1743"/>
    <cellStyle name="Normal 2 2 6 3" xfId="2974"/>
    <cellStyle name="Normal 2 2 7" xfId="2975"/>
    <cellStyle name="Normal 2 2 7 2" xfId="4124"/>
    <cellStyle name="Normal 2 2 7 3" xfId="5253"/>
    <cellStyle name="Normal 2 2 8" xfId="2976"/>
    <cellStyle name="Normal 2 2 8 2" xfId="4125"/>
    <cellStyle name="Normal 2 2 8 3" xfId="5254"/>
    <cellStyle name="Normal 2 2 9" xfId="2977"/>
    <cellStyle name="Normal 2 20" xfId="1271"/>
    <cellStyle name="Normal 2 21" xfId="1438"/>
    <cellStyle name="Normal 2 3" xfId="526"/>
    <cellStyle name="Normal 2 3 2" xfId="527"/>
    <cellStyle name="Normal 2 3 2 2" xfId="528"/>
    <cellStyle name="Normal 2 3 2 2 2" xfId="873"/>
    <cellStyle name="Normal 2 3 2 2 3" xfId="999"/>
    <cellStyle name="Normal 2 3 2 3" xfId="784"/>
    <cellStyle name="Normal 2 3 2 3 2" xfId="1459"/>
    <cellStyle name="Normal 2 3 2 4" xfId="2978"/>
    <cellStyle name="Normal 2 3 3" xfId="529"/>
    <cellStyle name="Normal 2 3 3 2" xfId="807"/>
    <cellStyle name="Normal 2 3 3 2 2" xfId="832"/>
    <cellStyle name="Normal 2 3 3 2 2 2" xfId="1827"/>
    <cellStyle name="Normal 2 3 3 2 2 2 2" xfId="2983"/>
    <cellStyle name="Normal 2 3 3 2 2 2 2 2" xfId="2984"/>
    <cellStyle name="Normal 2 3 3 2 2 2 2 2 2" xfId="2985"/>
    <cellStyle name="Normal 2 3 3 2 2 2 2 2 2 2" xfId="4132"/>
    <cellStyle name="Normal 2 3 3 2 2 2 2 2 2 3" xfId="5261"/>
    <cellStyle name="Normal 2 3 3 2 2 2 2 2 3" xfId="4131"/>
    <cellStyle name="Normal 2 3 3 2 2 2 2 2 4" xfId="5260"/>
    <cellStyle name="Normal 2 3 3 2 2 2 2 3" xfId="2986"/>
    <cellStyle name="Normal 2 3 3 2 2 2 2 3 2" xfId="4133"/>
    <cellStyle name="Normal 2 3 3 2 2 2 2 3 3" xfId="5262"/>
    <cellStyle name="Normal 2 3 3 2 2 2 2 4" xfId="4130"/>
    <cellStyle name="Normal 2 3 3 2 2 2 2 5" xfId="5259"/>
    <cellStyle name="Normal 2 3 3 2 2 2 3" xfId="2987"/>
    <cellStyle name="Normal 2 3 3 2 2 2 3 2" xfId="2988"/>
    <cellStyle name="Normal 2 3 3 2 2 2 3 2 2" xfId="4135"/>
    <cellStyle name="Normal 2 3 3 2 2 2 3 2 3" xfId="5264"/>
    <cellStyle name="Normal 2 3 3 2 2 2 3 3" xfId="4134"/>
    <cellStyle name="Normal 2 3 3 2 2 2 3 4" xfId="5263"/>
    <cellStyle name="Normal 2 3 3 2 2 2 4" xfId="2989"/>
    <cellStyle name="Normal 2 3 3 2 2 2 4 2" xfId="4136"/>
    <cellStyle name="Normal 2 3 3 2 2 2 4 3" xfId="5265"/>
    <cellStyle name="Normal 2 3 3 2 2 2 5" xfId="2982"/>
    <cellStyle name="Normal 2 3 3 2 2 2 6" xfId="4129"/>
    <cellStyle name="Normal 2 3 3 2 2 2 7" xfId="5258"/>
    <cellStyle name="Normal 2 3 3 2 2 3" xfId="2990"/>
    <cellStyle name="Normal 2 3 3 2 2 3 2" xfId="2991"/>
    <cellStyle name="Normal 2 3 3 2 2 3 2 2" xfId="2992"/>
    <cellStyle name="Normal 2 3 3 2 2 3 2 2 2" xfId="4139"/>
    <cellStyle name="Normal 2 3 3 2 2 3 2 2 3" xfId="5268"/>
    <cellStyle name="Normal 2 3 3 2 2 3 2 3" xfId="4138"/>
    <cellStyle name="Normal 2 3 3 2 2 3 2 4" xfId="5267"/>
    <cellStyle name="Normal 2 3 3 2 2 3 3" xfId="2993"/>
    <cellStyle name="Normal 2 3 3 2 2 3 3 2" xfId="4140"/>
    <cellStyle name="Normal 2 3 3 2 2 3 3 3" xfId="5269"/>
    <cellStyle name="Normal 2 3 3 2 2 3 4" xfId="4137"/>
    <cellStyle name="Normal 2 3 3 2 2 3 5" xfId="5266"/>
    <cellStyle name="Normal 2 3 3 2 2 4" xfId="2994"/>
    <cellStyle name="Normal 2 3 3 2 2 4 2" xfId="2995"/>
    <cellStyle name="Normal 2 3 3 2 2 4 2 2" xfId="4142"/>
    <cellStyle name="Normal 2 3 3 2 2 4 2 3" xfId="5271"/>
    <cellStyle name="Normal 2 3 3 2 2 4 3" xfId="4141"/>
    <cellStyle name="Normal 2 3 3 2 2 4 4" xfId="5270"/>
    <cellStyle name="Normal 2 3 3 2 2 5" xfId="2996"/>
    <cellStyle name="Normal 2 3 3 2 2 5 2" xfId="4143"/>
    <cellStyle name="Normal 2 3 3 2 2 5 3" xfId="5272"/>
    <cellStyle name="Normal 2 3 3 2 2 6" xfId="2981"/>
    <cellStyle name="Normal 2 3 3 2 2 7" xfId="4128"/>
    <cellStyle name="Normal 2 3 3 2 2 8" xfId="5257"/>
    <cellStyle name="Normal 2 3 3 2 3" xfId="1010"/>
    <cellStyle name="Normal 2 3 3 2 3 2" xfId="1899"/>
    <cellStyle name="Normal 2 3 3 2 3 2 2" xfId="2999"/>
    <cellStyle name="Normal 2 3 3 2 3 2 2 2" xfId="3000"/>
    <cellStyle name="Normal 2 3 3 2 3 2 2 2 2" xfId="4147"/>
    <cellStyle name="Normal 2 3 3 2 3 2 2 2 3" xfId="5276"/>
    <cellStyle name="Normal 2 3 3 2 3 2 2 3" xfId="4146"/>
    <cellStyle name="Normal 2 3 3 2 3 2 2 4" xfId="5275"/>
    <cellStyle name="Normal 2 3 3 2 3 2 3" xfId="3001"/>
    <cellStyle name="Normal 2 3 3 2 3 2 3 2" xfId="4148"/>
    <cellStyle name="Normal 2 3 3 2 3 2 3 3" xfId="5277"/>
    <cellStyle name="Normal 2 3 3 2 3 2 4" xfId="2998"/>
    <cellStyle name="Normal 2 3 3 2 3 2 5" xfId="4145"/>
    <cellStyle name="Normal 2 3 3 2 3 2 6" xfId="5274"/>
    <cellStyle name="Normal 2 3 3 2 3 3" xfId="3002"/>
    <cellStyle name="Normal 2 3 3 2 3 3 2" xfId="3003"/>
    <cellStyle name="Normal 2 3 3 2 3 3 2 2" xfId="4150"/>
    <cellStyle name="Normal 2 3 3 2 3 3 2 3" xfId="5279"/>
    <cellStyle name="Normal 2 3 3 2 3 3 3" xfId="4149"/>
    <cellStyle name="Normal 2 3 3 2 3 3 4" xfId="5278"/>
    <cellStyle name="Normal 2 3 3 2 3 4" xfId="3004"/>
    <cellStyle name="Normal 2 3 3 2 3 4 2" xfId="4151"/>
    <cellStyle name="Normal 2 3 3 2 3 4 3" xfId="5280"/>
    <cellStyle name="Normal 2 3 3 2 3 5" xfId="2997"/>
    <cellStyle name="Normal 2 3 3 2 3 6" xfId="4144"/>
    <cellStyle name="Normal 2 3 3 2 3 7" xfId="5273"/>
    <cellStyle name="Normal 2 3 3 2 4" xfId="1272"/>
    <cellStyle name="Normal 2 3 3 2 4 2" xfId="3006"/>
    <cellStyle name="Normal 2 3 3 2 4 2 2" xfId="3007"/>
    <cellStyle name="Normal 2 3 3 2 4 2 2 2" xfId="4154"/>
    <cellStyle name="Normal 2 3 3 2 4 2 2 3" xfId="5283"/>
    <cellStyle name="Normal 2 3 3 2 4 2 3" xfId="4153"/>
    <cellStyle name="Normal 2 3 3 2 4 2 4" xfId="5282"/>
    <cellStyle name="Normal 2 3 3 2 4 3" xfId="3008"/>
    <cellStyle name="Normal 2 3 3 2 4 3 2" xfId="4155"/>
    <cellStyle name="Normal 2 3 3 2 4 3 3" xfId="5284"/>
    <cellStyle name="Normal 2 3 3 2 4 4" xfId="3005"/>
    <cellStyle name="Normal 2 3 3 2 4 5" xfId="4152"/>
    <cellStyle name="Normal 2 3 3 2 4 6" xfId="5281"/>
    <cellStyle name="Normal 2 3 3 2 5" xfId="1804"/>
    <cellStyle name="Normal 2 3 3 2 5 2" xfId="3010"/>
    <cellStyle name="Normal 2 3 3 2 5 2 2" xfId="4157"/>
    <cellStyle name="Normal 2 3 3 2 5 2 3" xfId="5286"/>
    <cellStyle name="Normal 2 3 3 2 5 3" xfId="3009"/>
    <cellStyle name="Normal 2 3 3 2 5 4" xfId="4156"/>
    <cellStyle name="Normal 2 3 3 2 5 5" xfId="5285"/>
    <cellStyle name="Normal 2 3 3 2 6" xfId="3011"/>
    <cellStyle name="Normal 2 3 3 2 6 2" xfId="4158"/>
    <cellStyle name="Normal 2 3 3 2 6 3" xfId="5287"/>
    <cellStyle name="Normal 2 3 3 2 7" xfId="2980"/>
    <cellStyle name="Normal 2 3 3 2 7 2" xfId="4127"/>
    <cellStyle name="Normal 2 3 3 2 7 3" xfId="5256"/>
    <cellStyle name="Normal 2 3 3 3" xfId="821"/>
    <cellStyle name="Normal 2 3 3 3 2" xfId="1816"/>
    <cellStyle name="Normal 2 3 3 3 2 2" xfId="3014"/>
    <cellStyle name="Normal 2 3 3 3 2 2 2" xfId="3015"/>
    <cellStyle name="Normal 2 3 3 3 2 2 2 2" xfId="3016"/>
    <cellStyle name="Normal 2 3 3 3 2 2 2 2 2" xfId="4163"/>
    <cellStyle name="Normal 2 3 3 3 2 2 2 2 3" xfId="5292"/>
    <cellStyle name="Normal 2 3 3 3 2 2 2 3" xfId="4162"/>
    <cellStyle name="Normal 2 3 3 3 2 2 2 4" xfId="5291"/>
    <cellStyle name="Normal 2 3 3 3 2 2 3" xfId="3017"/>
    <cellStyle name="Normal 2 3 3 3 2 2 3 2" xfId="4164"/>
    <cellStyle name="Normal 2 3 3 3 2 2 3 3" xfId="5293"/>
    <cellStyle name="Normal 2 3 3 3 2 2 4" xfId="4161"/>
    <cellStyle name="Normal 2 3 3 3 2 2 5" xfId="5290"/>
    <cellStyle name="Normal 2 3 3 3 2 3" xfId="3018"/>
    <cellStyle name="Normal 2 3 3 3 2 3 2" xfId="3019"/>
    <cellStyle name="Normal 2 3 3 3 2 3 2 2" xfId="4166"/>
    <cellStyle name="Normal 2 3 3 3 2 3 2 3" xfId="5295"/>
    <cellStyle name="Normal 2 3 3 3 2 3 3" xfId="4165"/>
    <cellStyle name="Normal 2 3 3 3 2 3 4" xfId="5294"/>
    <cellStyle name="Normal 2 3 3 3 2 4" xfId="3020"/>
    <cellStyle name="Normal 2 3 3 3 2 4 2" xfId="4167"/>
    <cellStyle name="Normal 2 3 3 3 2 4 3" xfId="5296"/>
    <cellStyle name="Normal 2 3 3 3 2 5" xfId="3013"/>
    <cellStyle name="Normal 2 3 3 3 2 6" xfId="4160"/>
    <cellStyle name="Normal 2 3 3 3 2 7" xfId="5289"/>
    <cellStyle name="Normal 2 3 3 3 3" xfId="3021"/>
    <cellStyle name="Normal 2 3 3 3 3 2" xfId="3022"/>
    <cellStyle name="Normal 2 3 3 3 3 2 2" xfId="3023"/>
    <cellStyle name="Normal 2 3 3 3 3 2 2 2" xfId="4170"/>
    <cellStyle name="Normal 2 3 3 3 3 2 2 3" xfId="5299"/>
    <cellStyle name="Normal 2 3 3 3 3 2 3" xfId="4169"/>
    <cellStyle name="Normal 2 3 3 3 3 2 4" xfId="5298"/>
    <cellStyle name="Normal 2 3 3 3 3 3" xfId="3024"/>
    <cellStyle name="Normal 2 3 3 3 3 3 2" xfId="4171"/>
    <cellStyle name="Normal 2 3 3 3 3 3 3" xfId="5300"/>
    <cellStyle name="Normal 2 3 3 3 3 4" xfId="4168"/>
    <cellStyle name="Normal 2 3 3 3 3 5" xfId="5297"/>
    <cellStyle name="Normal 2 3 3 3 4" xfId="3025"/>
    <cellStyle name="Normal 2 3 3 3 4 2" xfId="3026"/>
    <cellStyle name="Normal 2 3 3 3 4 2 2" xfId="4173"/>
    <cellStyle name="Normal 2 3 3 3 4 2 3" xfId="5302"/>
    <cellStyle name="Normal 2 3 3 3 4 3" xfId="4172"/>
    <cellStyle name="Normal 2 3 3 3 4 4" xfId="5301"/>
    <cellStyle name="Normal 2 3 3 3 5" xfId="3027"/>
    <cellStyle name="Normal 2 3 3 3 5 2" xfId="4174"/>
    <cellStyle name="Normal 2 3 3 3 5 3" xfId="5303"/>
    <cellStyle name="Normal 2 3 3 3 6" xfId="3012"/>
    <cellStyle name="Normal 2 3 3 3 7" xfId="4159"/>
    <cellStyle name="Normal 2 3 3 3 8" xfId="5288"/>
    <cellStyle name="Normal 2 3 3 4" xfId="874"/>
    <cellStyle name="Normal 2 3 3 4 2" xfId="3029"/>
    <cellStyle name="Normal 2 3 3 4 2 2" xfId="3030"/>
    <cellStyle name="Normal 2 3 3 4 2 2 2" xfId="3031"/>
    <cellStyle name="Normal 2 3 3 4 2 2 2 2" xfId="4178"/>
    <cellStyle name="Normal 2 3 3 4 2 2 2 3" xfId="5307"/>
    <cellStyle name="Normal 2 3 3 4 2 2 3" xfId="4177"/>
    <cellStyle name="Normal 2 3 3 4 2 2 4" xfId="5306"/>
    <cellStyle name="Normal 2 3 3 4 2 3" xfId="3032"/>
    <cellStyle name="Normal 2 3 3 4 2 3 2" xfId="4179"/>
    <cellStyle name="Normal 2 3 3 4 2 3 3" xfId="5308"/>
    <cellStyle name="Normal 2 3 3 4 2 4" xfId="4176"/>
    <cellStyle name="Normal 2 3 3 4 2 5" xfId="5305"/>
    <cellStyle name="Normal 2 3 3 4 3" xfId="3033"/>
    <cellStyle name="Normal 2 3 3 4 3 2" xfId="3034"/>
    <cellStyle name="Normal 2 3 3 4 3 2 2" xfId="4181"/>
    <cellStyle name="Normal 2 3 3 4 3 2 3" xfId="5310"/>
    <cellStyle name="Normal 2 3 3 4 3 3" xfId="4180"/>
    <cellStyle name="Normal 2 3 3 4 3 4" xfId="5309"/>
    <cellStyle name="Normal 2 3 3 4 4" xfId="3035"/>
    <cellStyle name="Normal 2 3 3 4 4 2" xfId="4182"/>
    <cellStyle name="Normal 2 3 3 4 4 3" xfId="5311"/>
    <cellStyle name="Normal 2 3 3 4 5" xfId="3028"/>
    <cellStyle name="Normal 2 3 3 4 6" xfId="4175"/>
    <cellStyle name="Normal 2 3 3 4 7" xfId="5304"/>
    <cellStyle name="Normal 2 3 3 5" xfId="792"/>
    <cellStyle name="Normal 2 3 3 5 2" xfId="1798"/>
    <cellStyle name="Normal 2 3 3 5 2 2" xfId="3038"/>
    <cellStyle name="Normal 2 3 3 5 2 2 2" xfId="4185"/>
    <cellStyle name="Normal 2 3 3 5 2 2 3" xfId="5314"/>
    <cellStyle name="Normal 2 3 3 5 2 3" xfId="3037"/>
    <cellStyle name="Normal 2 3 3 5 2 4" xfId="4184"/>
    <cellStyle name="Normal 2 3 3 5 2 5" xfId="5313"/>
    <cellStyle name="Normal 2 3 3 5 3" xfId="3039"/>
    <cellStyle name="Normal 2 3 3 5 3 2" xfId="4186"/>
    <cellStyle name="Normal 2 3 3 5 3 3" xfId="5315"/>
    <cellStyle name="Normal 2 3 3 5 4" xfId="3036"/>
    <cellStyle name="Normal 2 3 3 5 5" xfId="4183"/>
    <cellStyle name="Normal 2 3 3 5 6" xfId="5312"/>
    <cellStyle name="Normal 2 3 3 6" xfId="3040"/>
    <cellStyle name="Normal 2 3 3 6 2" xfId="3041"/>
    <cellStyle name="Normal 2 3 3 6 2 2" xfId="4188"/>
    <cellStyle name="Normal 2 3 3 6 2 3" xfId="5317"/>
    <cellStyle name="Normal 2 3 3 6 3" xfId="4187"/>
    <cellStyle name="Normal 2 3 3 6 4" xfId="5316"/>
    <cellStyle name="Normal 2 3 3 7" xfId="3042"/>
    <cellStyle name="Normal 2 3 3 7 2" xfId="4189"/>
    <cellStyle name="Normal 2 3 3 7 3" xfId="5318"/>
    <cellStyle name="Normal 2 3 3 8" xfId="2979"/>
    <cellStyle name="Normal 2 3 3 8 2" xfId="4126"/>
    <cellStyle name="Normal 2 3 3 8 3" xfId="5255"/>
    <cellStyle name="Normal 2 3 4" xfId="530"/>
    <cellStyle name="Normal 2 3 4 2" xfId="830"/>
    <cellStyle name="Normal 2 3 4 2 2" xfId="1273"/>
    <cellStyle name="Normal 2 3 4 2 2 2" xfId="3046"/>
    <cellStyle name="Normal 2 3 4 2 2 2 2" xfId="3047"/>
    <cellStyle name="Normal 2 3 4 2 2 2 2 2" xfId="3048"/>
    <cellStyle name="Normal 2 3 4 2 2 2 2 2 2" xfId="4195"/>
    <cellStyle name="Normal 2 3 4 2 2 2 2 2 3" xfId="5324"/>
    <cellStyle name="Normal 2 3 4 2 2 2 2 3" xfId="4194"/>
    <cellStyle name="Normal 2 3 4 2 2 2 2 4" xfId="5323"/>
    <cellStyle name="Normal 2 3 4 2 2 2 3" xfId="3049"/>
    <cellStyle name="Normal 2 3 4 2 2 2 3 2" xfId="4196"/>
    <cellStyle name="Normal 2 3 4 2 2 2 3 3" xfId="5325"/>
    <cellStyle name="Normal 2 3 4 2 2 2 4" xfId="4193"/>
    <cellStyle name="Normal 2 3 4 2 2 2 5" xfId="5322"/>
    <cellStyle name="Normal 2 3 4 2 2 3" xfId="3050"/>
    <cellStyle name="Normal 2 3 4 2 2 3 2" xfId="3051"/>
    <cellStyle name="Normal 2 3 4 2 2 3 2 2" xfId="4198"/>
    <cellStyle name="Normal 2 3 4 2 2 3 2 3" xfId="5327"/>
    <cellStyle name="Normal 2 3 4 2 2 3 3" xfId="4197"/>
    <cellStyle name="Normal 2 3 4 2 2 3 4" xfId="5326"/>
    <cellStyle name="Normal 2 3 4 2 2 4" xfId="3052"/>
    <cellStyle name="Normal 2 3 4 2 2 4 2" xfId="4199"/>
    <cellStyle name="Normal 2 3 4 2 2 4 3" xfId="5328"/>
    <cellStyle name="Normal 2 3 4 2 2 5" xfId="3045"/>
    <cellStyle name="Normal 2 3 4 2 2 6" xfId="4192"/>
    <cellStyle name="Normal 2 3 4 2 2 7" xfId="5321"/>
    <cellStyle name="Normal 2 3 4 2 3" xfId="1825"/>
    <cellStyle name="Normal 2 3 4 2 3 2" xfId="3054"/>
    <cellStyle name="Normal 2 3 4 2 3 2 2" xfId="3055"/>
    <cellStyle name="Normal 2 3 4 2 3 2 2 2" xfId="4202"/>
    <cellStyle name="Normal 2 3 4 2 3 2 2 3" xfId="5331"/>
    <cellStyle name="Normal 2 3 4 2 3 2 3" xfId="4201"/>
    <cellStyle name="Normal 2 3 4 2 3 2 4" xfId="5330"/>
    <cellStyle name="Normal 2 3 4 2 3 3" xfId="3056"/>
    <cellStyle name="Normal 2 3 4 2 3 3 2" xfId="4203"/>
    <cellStyle name="Normal 2 3 4 2 3 3 3" xfId="5332"/>
    <cellStyle name="Normal 2 3 4 2 3 4" xfId="3053"/>
    <cellStyle name="Normal 2 3 4 2 3 5" xfId="4200"/>
    <cellStyle name="Normal 2 3 4 2 3 6" xfId="5329"/>
    <cellStyle name="Normal 2 3 4 2 4" xfId="3057"/>
    <cellStyle name="Normal 2 3 4 2 4 2" xfId="3058"/>
    <cellStyle name="Normal 2 3 4 2 4 2 2" xfId="4205"/>
    <cellStyle name="Normal 2 3 4 2 4 2 3" xfId="5334"/>
    <cellStyle name="Normal 2 3 4 2 4 3" xfId="4204"/>
    <cellStyle name="Normal 2 3 4 2 4 4" xfId="5333"/>
    <cellStyle name="Normal 2 3 4 2 5" xfId="3059"/>
    <cellStyle name="Normal 2 3 4 2 5 2" xfId="4206"/>
    <cellStyle name="Normal 2 3 4 2 5 3" xfId="5335"/>
    <cellStyle name="Normal 2 3 4 2 6" xfId="3044"/>
    <cellStyle name="Normal 2 3 4 2 6 2" xfId="4191"/>
    <cellStyle name="Normal 2 3 4 2 6 3" xfId="5320"/>
    <cellStyle name="Normal 2 3 4 3" xfId="796"/>
    <cellStyle name="Normal 2 3 4 3 2" xfId="1460"/>
    <cellStyle name="Normal 2 3 4 3 2 2" xfId="3062"/>
    <cellStyle name="Normal 2 3 4 3 2 2 2" xfId="3063"/>
    <cellStyle name="Normal 2 3 4 3 2 2 2 2" xfId="4210"/>
    <cellStyle name="Normal 2 3 4 3 2 2 2 3" xfId="5339"/>
    <cellStyle name="Normal 2 3 4 3 2 2 3" xfId="4209"/>
    <cellStyle name="Normal 2 3 4 3 2 2 4" xfId="5338"/>
    <cellStyle name="Normal 2 3 4 3 2 3" xfId="3064"/>
    <cellStyle name="Normal 2 3 4 3 2 3 2" xfId="4211"/>
    <cellStyle name="Normal 2 3 4 3 2 3 3" xfId="5340"/>
    <cellStyle name="Normal 2 3 4 3 2 4" xfId="3061"/>
    <cellStyle name="Normal 2 3 4 3 2 4 2" xfId="4208"/>
    <cellStyle name="Normal 2 3 4 3 2 4 3" xfId="5337"/>
    <cellStyle name="Normal 2 3 4 3 3" xfId="1274"/>
    <cellStyle name="Normal 2 3 4 3 3 2" xfId="3066"/>
    <cellStyle name="Normal 2 3 4 3 3 2 2" xfId="4213"/>
    <cellStyle name="Normal 2 3 4 3 3 2 3" xfId="5342"/>
    <cellStyle name="Normal 2 3 4 3 3 3" xfId="3065"/>
    <cellStyle name="Normal 2 3 4 3 3 4" xfId="4212"/>
    <cellStyle name="Normal 2 3 4 3 3 5" xfId="5341"/>
    <cellStyle name="Normal 2 3 4 3 4" xfId="1800"/>
    <cellStyle name="Normal 2 3 4 3 4 2" xfId="3067"/>
    <cellStyle name="Normal 2 3 4 3 4 3" xfId="4214"/>
    <cellStyle name="Normal 2 3 4 3 4 4" xfId="5343"/>
    <cellStyle name="Normal 2 3 4 3 5" xfId="3060"/>
    <cellStyle name="Normal 2 3 4 3 5 2" xfId="4207"/>
    <cellStyle name="Normal 2 3 4 3 5 3" xfId="5336"/>
    <cellStyle name="Normal 2 3 4 4" xfId="990"/>
    <cellStyle name="Normal 2 3 4 4 2" xfId="1887"/>
    <cellStyle name="Normal 2 3 4 4 2 2" xfId="3070"/>
    <cellStyle name="Normal 2 3 4 4 2 2 2" xfId="4217"/>
    <cellStyle name="Normal 2 3 4 4 2 2 3" xfId="5346"/>
    <cellStyle name="Normal 2 3 4 4 2 3" xfId="3069"/>
    <cellStyle name="Normal 2 3 4 4 2 4" xfId="4216"/>
    <cellStyle name="Normal 2 3 4 4 2 5" xfId="5345"/>
    <cellStyle name="Normal 2 3 4 4 3" xfId="3071"/>
    <cellStyle name="Normal 2 3 4 4 3 2" xfId="4218"/>
    <cellStyle name="Normal 2 3 4 4 3 3" xfId="5347"/>
    <cellStyle name="Normal 2 3 4 4 4" xfId="3068"/>
    <cellStyle name="Normal 2 3 4 4 5" xfId="4215"/>
    <cellStyle name="Normal 2 3 4 4 6" xfId="5344"/>
    <cellStyle name="Normal 2 3 4 5" xfId="3072"/>
    <cellStyle name="Normal 2 3 4 5 2" xfId="3073"/>
    <cellStyle name="Normal 2 3 4 5 2 2" xfId="4220"/>
    <cellStyle name="Normal 2 3 4 5 2 3" xfId="5349"/>
    <cellStyle name="Normal 2 3 4 5 3" xfId="4219"/>
    <cellStyle name="Normal 2 3 4 5 4" xfId="5348"/>
    <cellStyle name="Normal 2 3 4 6" xfId="3074"/>
    <cellStyle name="Normal 2 3 4 6 2" xfId="4221"/>
    <cellStyle name="Normal 2 3 4 6 3" xfId="5350"/>
    <cellStyle name="Normal 2 3 4 7" xfId="3043"/>
    <cellStyle name="Normal 2 3 4 7 2" xfId="4190"/>
    <cellStyle name="Normal 2 3 4 7 3" xfId="5319"/>
    <cellStyle name="Normal 2 3 5" xfId="817"/>
    <cellStyle name="Normal 2 3 5 2" xfId="1458"/>
    <cellStyle name="Normal 2 3 5 2 2" xfId="3077"/>
    <cellStyle name="Normal 2 3 5 2 2 2" xfId="3078"/>
    <cellStyle name="Normal 2 3 5 2 2 2 2" xfId="3079"/>
    <cellStyle name="Normal 2 3 5 2 2 2 2 2" xfId="4226"/>
    <cellStyle name="Normal 2 3 5 2 2 2 2 3" xfId="5355"/>
    <cellStyle name="Normal 2 3 5 2 2 2 3" xfId="4225"/>
    <cellStyle name="Normal 2 3 5 2 2 2 4" xfId="5354"/>
    <cellStyle name="Normal 2 3 5 2 2 3" xfId="3080"/>
    <cellStyle name="Normal 2 3 5 2 2 3 2" xfId="4227"/>
    <cellStyle name="Normal 2 3 5 2 2 3 3" xfId="5356"/>
    <cellStyle name="Normal 2 3 5 2 2 4" xfId="4224"/>
    <cellStyle name="Normal 2 3 5 2 2 5" xfId="5353"/>
    <cellStyle name="Normal 2 3 5 2 3" xfId="3081"/>
    <cellStyle name="Normal 2 3 5 2 3 2" xfId="3082"/>
    <cellStyle name="Normal 2 3 5 2 3 2 2" xfId="4229"/>
    <cellStyle name="Normal 2 3 5 2 3 2 3" xfId="5358"/>
    <cellStyle name="Normal 2 3 5 2 3 3" xfId="4228"/>
    <cellStyle name="Normal 2 3 5 2 3 4" xfId="5357"/>
    <cellStyle name="Normal 2 3 5 2 4" xfId="3083"/>
    <cellStyle name="Normal 2 3 5 2 4 2" xfId="4230"/>
    <cellStyle name="Normal 2 3 5 2 4 3" xfId="5359"/>
    <cellStyle name="Normal 2 3 5 2 5" xfId="3076"/>
    <cellStyle name="Normal 2 3 5 2 6" xfId="4223"/>
    <cellStyle name="Normal 2 3 5 2 7" xfId="5352"/>
    <cellStyle name="Normal 2 3 5 3" xfId="1812"/>
    <cellStyle name="Normal 2 3 5 3 2" xfId="3085"/>
    <cellStyle name="Normal 2 3 5 3 2 2" xfId="3086"/>
    <cellStyle name="Normal 2 3 5 3 2 2 2" xfId="4233"/>
    <cellStyle name="Normal 2 3 5 3 2 2 3" xfId="5362"/>
    <cellStyle name="Normal 2 3 5 3 2 3" xfId="4232"/>
    <cellStyle name="Normal 2 3 5 3 2 4" xfId="5361"/>
    <cellStyle name="Normal 2 3 5 3 3" xfId="3087"/>
    <cellStyle name="Normal 2 3 5 3 3 2" xfId="4234"/>
    <cellStyle name="Normal 2 3 5 3 3 3" xfId="5363"/>
    <cellStyle name="Normal 2 3 5 3 4" xfId="3084"/>
    <cellStyle name="Normal 2 3 5 3 5" xfId="4231"/>
    <cellStyle name="Normal 2 3 5 3 6" xfId="5360"/>
    <cellStyle name="Normal 2 3 5 4" xfId="3088"/>
    <cellStyle name="Normal 2 3 5 4 2" xfId="3089"/>
    <cellStyle name="Normal 2 3 5 4 2 2" xfId="4236"/>
    <cellStyle name="Normal 2 3 5 4 2 3" xfId="5365"/>
    <cellStyle name="Normal 2 3 5 4 3" xfId="4235"/>
    <cellStyle name="Normal 2 3 5 4 4" xfId="5364"/>
    <cellStyle name="Normal 2 3 5 5" xfId="3090"/>
    <cellStyle name="Normal 2 3 5 5 2" xfId="4237"/>
    <cellStyle name="Normal 2 3 5 5 3" xfId="5366"/>
    <cellStyle name="Normal 2 3 5 6" xfId="3075"/>
    <cellStyle name="Normal 2 3 5 6 2" xfId="4222"/>
    <cellStyle name="Normal 2 3 5 6 3" xfId="5351"/>
    <cellStyle name="Normal 2 3 6" xfId="838"/>
    <cellStyle name="Normal 2 3 6 2" xfId="1832"/>
    <cellStyle name="Normal 2 3 6 2 2" xfId="3093"/>
    <cellStyle name="Normal 2 3 6 2 2 2" xfId="3094"/>
    <cellStyle name="Normal 2 3 6 2 2 2 2" xfId="3095"/>
    <cellStyle name="Normal 2 3 6 2 2 2 2 2" xfId="4242"/>
    <cellStyle name="Normal 2 3 6 2 2 2 2 3" xfId="5371"/>
    <cellStyle name="Normal 2 3 6 2 2 2 3" xfId="4241"/>
    <cellStyle name="Normal 2 3 6 2 2 2 4" xfId="5370"/>
    <cellStyle name="Normal 2 3 6 2 2 3" xfId="3096"/>
    <cellStyle name="Normal 2 3 6 2 2 3 2" xfId="4243"/>
    <cellStyle name="Normal 2 3 6 2 2 3 3" xfId="5372"/>
    <cellStyle name="Normal 2 3 6 2 2 4" xfId="4240"/>
    <cellStyle name="Normal 2 3 6 2 2 5" xfId="5369"/>
    <cellStyle name="Normal 2 3 6 2 3" xfId="3097"/>
    <cellStyle name="Normal 2 3 6 2 3 2" xfId="3098"/>
    <cellStyle name="Normal 2 3 6 2 3 2 2" xfId="4245"/>
    <cellStyle name="Normal 2 3 6 2 3 2 3" xfId="5374"/>
    <cellStyle name="Normal 2 3 6 2 3 3" xfId="4244"/>
    <cellStyle name="Normal 2 3 6 2 3 4" xfId="5373"/>
    <cellStyle name="Normal 2 3 6 2 4" xfId="3099"/>
    <cellStyle name="Normal 2 3 6 2 4 2" xfId="4246"/>
    <cellStyle name="Normal 2 3 6 2 4 3" xfId="5375"/>
    <cellStyle name="Normal 2 3 6 2 5" xfId="3092"/>
    <cellStyle name="Normal 2 3 6 2 6" xfId="4239"/>
    <cellStyle name="Normal 2 3 6 2 7" xfId="5368"/>
    <cellStyle name="Normal 2 3 6 3" xfId="3100"/>
    <cellStyle name="Normal 2 3 6 3 2" xfId="3101"/>
    <cellStyle name="Normal 2 3 6 3 2 2" xfId="3102"/>
    <cellStyle name="Normal 2 3 6 3 2 2 2" xfId="4249"/>
    <cellStyle name="Normal 2 3 6 3 2 2 3" xfId="5378"/>
    <cellStyle name="Normal 2 3 6 3 2 3" xfId="4248"/>
    <cellStyle name="Normal 2 3 6 3 2 4" xfId="5377"/>
    <cellStyle name="Normal 2 3 6 3 3" xfId="3103"/>
    <cellStyle name="Normal 2 3 6 3 3 2" xfId="4250"/>
    <cellStyle name="Normal 2 3 6 3 3 3" xfId="5379"/>
    <cellStyle name="Normal 2 3 6 3 4" xfId="4247"/>
    <cellStyle name="Normal 2 3 6 3 5" xfId="5376"/>
    <cellStyle name="Normal 2 3 6 4" xfId="3104"/>
    <cellStyle name="Normal 2 3 6 4 2" xfId="3105"/>
    <cellStyle name="Normal 2 3 6 4 2 2" xfId="4252"/>
    <cellStyle name="Normal 2 3 6 4 2 3" xfId="5381"/>
    <cellStyle name="Normal 2 3 6 4 3" xfId="4251"/>
    <cellStyle name="Normal 2 3 6 4 4" xfId="5380"/>
    <cellStyle name="Normal 2 3 6 5" xfId="3106"/>
    <cellStyle name="Normal 2 3 6 5 2" xfId="4253"/>
    <cellStyle name="Normal 2 3 6 5 3" xfId="5382"/>
    <cellStyle name="Normal 2 3 6 6" xfId="3091"/>
    <cellStyle name="Normal 2 3 6 7" xfId="4238"/>
    <cellStyle name="Normal 2 3 6 8" xfId="5367"/>
    <cellStyle name="Normal 2 3 7" xfId="872"/>
    <cellStyle name="Normal 2 3 8" xfId="778"/>
    <cellStyle name="Normal 2 3 9" xfId="3602"/>
    <cellStyle name="Normal 2 4" xfId="531"/>
    <cellStyle name="Normal 2 4 2" xfId="532"/>
    <cellStyle name="Normal 2 4 2 2" xfId="972"/>
    <cellStyle name="Normal 2 4 2 2 2" xfId="1463"/>
    <cellStyle name="Normal 2 4 2 3" xfId="1462"/>
    <cellStyle name="Normal 2 4 3" xfId="533"/>
    <cellStyle name="Normal 2 4 3 2" xfId="1275"/>
    <cellStyle name="Normal 2 4 3 3" xfId="1464"/>
    <cellStyle name="Normal 2 4 4" xfId="534"/>
    <cellStyle name="Normal 2 4 5" xfId="793"/>
    <cellStyle name="Normal 2 4 5 2" xfId="1461"/>
    <cellStyle name="Normal 2 4 6" xfId="3107"/>
    <cellStyle name="Normal 2 5" xfId="535"/>
    <cellStyle name="Normal 2 5 2" xfId="536"/>
    <cellStyle name="Normal 2 5 2 2" xfId="973"/>
    <cellStyle name="Normal 2 5 2 3" xfId="1466"/>
    <cellStyle name="Normal 2 5 3" xfId="537"/>
    <cellStyle name="Normal 2 5 3 2" xfId="1276"/>
    <cellStyle name="Normal 2 5 4" xfId="538"/>
    <cellStyle name="Normal 2 5 5" xfId="1465"/>
    <cellStyle name="Normal 2 6" xfId="539"/>
    <cellStyle name="Normal 2 6 2" xfId="540"/>
    <cellStyle name="Normal 2 6 2 2" xfId="971"/>
    <cellStyle name="Normal 2 6 2 3" xfId="1468"/>
    <cellStyle name="Normal 2 6 3" xfId="541"/>
    <cellStyle name="Normal 2 6 3 2" xfId="1277"/>
    <cellStyle name="Normal 2 6 3 3" xfId="1469"/>
    <cellStyle name="Normal 2 6 4" xfId="1467"/>
    <cellStyle name="Normal 2 6 5" xfId="3108"/>
    <cellStyle name="Normal 2 7" xfId="542"/>
    <cellStyle name="Normal 2 7 2" xfId="543"/>
    <cellStyle name="Normal 2 7 2 2" xfId="983"/>
    <cellStyle name="Normal 2 7 2 3" xfId="1471"/>
    <cellStyle name="Normal 2 7 3" xfId="544"/>
    <cellStyle name="Normal 2 7 3 2" xfId="691"/>
    <cellStyle name="Normal 2 7 3 2 2" xfId="1472"/>
    <cellStyle name="Normal 2 7 3 2 2 2" xfId="2073"/>
    <cellStyle name="Normal 2 7 3 2 2 3" xfId="2642"/>
    <cellStyle name="Normal 2 7 3 2 2 4" xfId="3827"/>
    <cellStyle name="Normal 2 7 3 2 2 5" xfId="4956"/>
    <cellStyle name="Normal 2 7 3 2 3" xfId="1642"/>
    <cellStyle name="Normal 2 7 3 2 3 2" xfId="2198"/>
    <cellStyle name="Normal 2 7 3 2 4" xfId="1751"/>
    <cellStyle name="Normal 2 7 3 2 5" xfId="2373"/>
    <cellStyle name="Normal 2 7 3 2 6" xfId="2520"/>
    <cellStyle name="Normal 2 7 3 2 7" xfId="3705"/>
    <cellStyle name="Normal 2 7 3 2 8" xfId="4834"/>
    <cellStyle name="Normal 2 7 3 3" xfId="1278"/>
    <cellStyle name="Normal 2 7 3 3 2" xfId="2012"/>
    <cellStyle name="Normal 2 7 3 3 3" xfId="2581"/>
    <cellStyle name="Normal 2 7 3 3 4" xfId="3766"/>
    <cellStyle name="Normal 2 7 3 3 5" xfId="4895"/>
    <cellStyle name="Normal 2 7 3 4" xfId="1581"/>
    <cellStyle name="Normal 2 7 3 4 2" xfId="2137"/>
    <cellStyle name="Normal 2 7 3 5" xfId="1727"/>
    <cellStyle name="Normal 2 7 3 6" xfId="2312"/>
    <cellStyle name="Normal 2 7 3 7" xfId="2459"/>
    <cellStyle name="Normal 2 7 3 8" xfId="3644"/>
    <cellStyle name="Normal 2 7 3 9" xfId="4773"/>
    <cellStyle name="Normal 2 7 4" xfId="945"/>
    <cellStyle name="Normal 2 7 4 2" xfId="1470"/>
    <cellStyle name="Normal 2 7 4 3" xfId="1860"/>
    <cellStyle name="Normal 2 7 5" xfId="1045"/>
    <cellStyle name="Normal 2 7 5 2" xfId="1930"/>
    <cellStyle name="Normal 2 7 6" xfId="2226"/>
    <cellStyle name="Normal 2 8" xfId="545"/>
    <cellStyle name="Normal 2 8 2" xfId="546"/>
    <cellStyle name="Normal 2 8 3" xfId="1473"/>
    <cellStyle name="Normal 2 9" xfId="547"/>
    <cellStyle name="Normal 2 9 2" xfId="1474"/>
    <cellStyle name="Normal 20" xfId="657"/>
    <cellStyle name="Normal 20 2" xfId="742"/>
    <cellStyle name="Normal 20 2 2" xfId="1475"/>
    <cellStyle name="Normal 20 3" xfId="741"/>
    <cellStyle name="Normal 20 3 2" xfId="1476"/>
    <cellStyle name="Normal 20 4" xfId="1279"/>
    <cellStyle name="Normal 20 5" xfId="1733"/>
    <cellStyle name="Normal 21" xfId="672"/>
    <cellStyle name="Normal 21 2" xfId="940"/>
    <cellStyle name="Normal 21 2 2" xfId="1281"/>
    <cellStyle name="Normal 21 2 2 2" xfId="3111"/>
    <cellStyle name="Normal 21 2 2 3" xfId="4256"/>
    <cellStyle name="Normal 21 2 2 4" xfId="5385"/>
    <cellStyle name="Normal 21 2 3" xfId="3110"/>
    <cellStyle name="Normal 21 2 3 2" xfId="4255"/>
    <cellStyle name="Normal 21 2 3 3" xfId="5384"/>
    <cellStyle name="Normal 21 3" xfId="1280"/>
    <cellStyle name="Normal 21 3 2" xfId="3112"/>
    <cellStyle name="Normal 21 3 3" xfId="4257"/>
    <cellStyle name="Normal 21 3 4" xfId="5386"/>
    <cellStyle name="Normal 21 4" xfId="1740"/>
    <cellStyle name="Normal 21 4 2" xfId="3109"/>
    <cellStyle name="Normal 21 4 3" xfId="4254"/>
    <cellStyle name="Normal 21 4 4" xfId="5383"/>
    <cellStyle name="Normal 22" xfId="673"/>
    <cellStyle name="Normal 22 2" xfId="1283"/>
    <cellStyle name="Normal 22 2 2" xfId="1478"/>
    <cellStyle name="Normal 22 2 2 2" xfId="3115"/>
    <cellStyle name="Normal 22 2 2 2 2" xfId="4260"/>
    <cellStyle name="Normal 22 2 2 2 3" xfId="5389"/>
    <cellStyle name="Normal 22 2 3" xfId="3114"/>
    <cellStyle name="Normal 22 2 3 2" xfId="4259"/>
    <cellStyle name="Normal 22 2 3 3" xfId="5388"/>
    <cellStyle name="Normal 22 3" xfId="1477"/>
    <cellStyle name="Normal 22 3 2" xfId="3116"/>
    <cellStyle name="Normal 22 3 2 2" xfId="4261"/>
    <cellStyle name="Normal 22 3 2 3" xfId="5390"/>
    <cellStyle name="Normal 22 4" xfId="1282"/>
    <cellStyle name="Normal 22 4 2" xfId="3113"/>
    <cellStyle name="Normal 22 4 3" xfId="4258"/>
    <cellStyle name="Normal 22 4 4" xfId="5387"/>
    <cellStyle name="Normal 22 5" xfId="1741"/>
    <cellStyle name="Normal 23" xfId="684"/>
    <cellStyle name="Normal 23 2" xfId="1285"/>
    <cellStyle name="Normal 23 2 2" xfId="1480"/>
    <cellStyle name="Normal 23 2 2 2" xfId="3119"/>
    <cellStyle name="Normal 23 2 2 2 2" xfId="4264"/>
    <cellStyle name="Normal 23 2 2 2 3" xfId="5393"/>
    <cellStyle name="Normal 23 2 3" xfId="3118"/>
    <cellStyle name="Normal 23 2 3 2" xfId="4263"/>
    <cellStyle name="Normal 23 2 3 3" xfId="5392"/>
    <cellStyle name="Normal 23 3" xfId="1479"/>
    <cellStyle name="Normal 23 3 2" xfId="3120"/>
    <cellStyle name="Normal 23 3 2 2" xfId="4265"/>
    <cellStyle name="Normal 23 3 2 3" xfId="5394"/>
    <cellStyle name="Normal 23 4" xfId="1284"/>
    <cellStyle name="Normal 23 4 2" xfId="3117"/>
    <cellStyle name="Normal 23 4 3" xfId="4262"/>
    <cellStyle name="Normal 23 4 4" xfId="5391"/>
    <cellStyle name="Normal 23 5" xfId="1746"/>
    <cellStyle name="Normal 24" xfId="685"/>
    <cellStyle name="Normal 24 2" xfId="1287"/>
    <cellStyle name="Normal 24 2 2" xfId="1482"/>
    <cellStyle name="Normal 24 2 2 2" xfId="3123"/>
    <cellStyle name="Normal 24 2 2 2 2" xfId="4268"/>
    <cellStyle name="Normal 24 2 2 2 3" xfId="5397"/>
    <cellStyle name="Normal 24 2 3" xfId="3122"/>
    <cellStyle name="Normal 24 2 3 2" xfId="4267"/>
    <cellStyle name="Normal 24 2 3 3" xfId="5396"/>
    <cellStyle name="Normal 24 3" xfId="1481"/>
    <cellStyle name="Normal 24 3 2" xfId="3124"/>
    <cellStyle name="Normal 24 3 2 2" xfId="4269"/>
    <cellStyle name="Normal 24 3 2 3" xfId="5398"/>
    <cellStyle name="Normal 24 4" xfId="1286"/>
    <cellStyle name="Normal 24 4 2" xfId="3121"/>
    <cellStyle name="Normal 24 4 3" xfId="4266"/>
    <cellStyle name="Normal 24 4 4" xfId="5395"/>
    <cellStyle name="Normal 24 5" xfId="1747"/>
    <cellStyle name="Normal 25" xfId="750"/>
    <cellStyle name="Normal 25 2" xfId="1483"/>
    <cellStyle name="Normal 25 2 2" xfId="3126"/>
    <cellStyle name="Normal 25 2 2 2" xfId="4271"/>
    <cellStyle name="Normal 25 2 2 3" xfId="5400"/>
    <cellStyle name="Normal 25 3" xfId="1288"/>
    <cellStyle name="Normal 25 3 2" xfId="3125"/>
    <cellStyle name="Normal 25 3 3" xfId="4270"/>
    <cellStyle name="Normal 25 3 4" xfId="5399"/>
    <cellStyle name="Normal 25 4" xfId="1772"/>
    <cellStyle name="Normal 26" xfId="751"/>
    <cellStyle name="Normal 26 2" xfId="1773"/>
    <cellStyle name="Normal 26 3" xfId="3127"/>
    <cellStyle name="Normal 27" xfId="752"/>
    <cellStyle name="Normal 27 2" xfId="1774"/>
    <cellStyle name="Normal 27 3" xfId="3128"/>
    <cellStyle name="Normal 27 4" xfId="4272"/>
    <cellStyle name="Normal 27 5" xfId="5401"/>
    <cellStyle name="Normal 28" xfId="941"/>
    <cellStyle name="Normal 28 2" xfId="1856"/>
    <cellStyle name="Normal 28 3" xfId="3129"/>
    <cellStyle name="Normal 28 4" xfId="4273"/>
    <cellStyle name="Normal 28 5" xfId="5402"/>
    <cellStyle name="Normal 29" xfId="942"/>
    <cellStyle name="Normal 29 2" xfId="1857"/>
    <cellStyle name="Normal 29 3" xfId="3130"/>
    <cellStyle name="Normal 29 4" xfId="4274"/>
    <cellStyle name="Normal 29 5" xfId="5403"/>
    <cellStyle name="Normal 3" xfId="47"/>
    <cellStyle name="Normal 3 10" xfId="3131"/>
    <cellStyle name="Normal 3 11" xfId="3132"/>
    <cellStyle name="Normal 3 11 2" xfId="4275"/>
    <cellStyle name="Normal 3 11 3" xfId="5404"/>
    <cellStyle name="Normal 3 12" xfId="3599"/>
    <cellStyle name="Normal 3 12 2" xfId="4717"/>
    <cellStyle name="Normal 3 12 3" xfId="5846"/>
    <cellStyle name="Normal 3 13" xfId="3604"/>
    <cellStyle name="Normal 3 13 2" xfId="4721"/>
    <cellStyle name="Normal 3 13 3" xfId="5850"/>
    <cellStyle name="Normal 3 14" xfId="4725"/>
    <cellStyle name="Normal 3 15" xfId="4729"/>
    <cellStyle name="Normal 3 16" xfId="4733"/>
    <cellStyle name="Normal 3 2" xfId="549"/>
    <cellStyle name="Normal 3 2 10" xfId="3600"/>
    <cellStyle name="Normal 3 2 10 2" xfId="4718"/>
    <cellStyle name="Normal 3 2 10 3" xfId="5847"/>
    <cellStyle name="Normal 3 2 11" xfId="3605"/>
    <cellStyle name="Normal 3 2 11 2" xfId="4722"/>
    <cellStyle name="Normal 3 2 11 3" xfId="5851"/>
    <cellStyle name="Normal 3 2 12" xfId="4726"/>
    <cellStyle name="Normal 3 2 13" xfId="4730"/>
    <cellStyle name="Normal 3 2 14" xfId="4734"/>
    <cellStyle name="Normal 3 2 2" xfId="550"/>
    <cellStyle name="Normal 3 2 2 10" xfId="2246"/>
    <cellStyle name="Normal 3 2 2 11" xfId="2271"/>
    <cellStyle name="Normal 3 2 2 12" xfId="2313"/>
    <cellStyle name="Normal 3 2 2 13" xfId="2418"/>
    <cellStyle name="Normal 3 2 2 14" xfId="2460"/>
    <cellStyle name="Normal 3 2 2 15" xfId="3645"/>
    <cellStyle name="Normal 3 2 2 16" xfId="4774"/>
    <cellStyle name="Normal 3 2 2 2" xfId="743"/>
    <cellStyle name="Normal 3 2 2 2 2" xfId="1485"/>
    <cellStyle name="Normal 3 2 2 2 2 2" xfId="2074"/>
    <cellStyle name="Normal 3 2 2 2 2 3" xfId="2643"/>
    <cellStyle name="Normal 3 2 2 2 2 4" xfId="3828"/>
    <cellStyle name="Normal 3 2 2 2 2 5" xfId="4957"/>
    <cellStyle name="Normal 3 2 2 2 3" xfId="1643"/>
    <cellStyle name="Normal 3 2 2 2 3 2" xfId="2199"/>
    <cellStyle name="Normal 3 2 2 2 3 3" xfId="3135"/>
    <cellStyle name="Normal 3 2 2 2 3 4" xfId="4278"/>
    <cellStyle name="Normal 3 2 2 2 3 5" xfId="5407"/>
    <cellStyle name="Normal 3 2 2 2 4" xfId="1767"/>
    <cellStyle name="Normal 3 2 2 2 5" xfId="2374"/>
    <cellStyle name="Normal 3 2 2 2 6" xfId="2521"/>
    <cellStyle name="Normal 3 2 2 2 7" xfId="3706"/>
    <cellStyle name="Normal 3 2 2 2 8" xfId="4835"/>
    <cellStyle name="Normal 3 2 2 3" xfId="876"/>
    <cellStyle name="Normal 3 2 2 3 2" xfId="1852"/>
    <cellStyle name="Normal 3 2 2 3 3" xfId="2582"/>
    <cellStyle name="Normal 3 2 2 3 4" xfId="3767"/>
    <cellStyle name="Normal 3 2 2 3 5" xfId="4896"/>
    <cellStyle name="Normal 3 2 2 4" xfId="978"/>
    <cellStyle name="Normal 3 2 2 4 2" xfId="1880"/>
    <cellStyle name="Normal 3 2 2 4 3" xfId="3134"/>
    <cellStyle name="Normal 3 2 2 4 4" xfId="4277"/>
    <cellStyle name="Normal 3 2 2 4 5" xfId="5406"/>
    <cellStyle name="Normal 3 2 2 5" xfId="1034"/>
    <cellStyle name="Normal 3 2 2 5 2" xfId="1919"/>
    <cellStyle name="Normal 3 2 2 6" xfId="1073"/>
    <cellStyle name="Normal 3 2 2 6 2" xfId="1958"/>
    <cellStyle name="Normal 3 2 2 7" xfId="1289"/>
    <cellStyle name="Normal 3 2 2 7 2" xfId="2013"/>
    <cellStyle name="Normal 3 2 2 8" xfId="1582"/>
    <cellStyle name="Normal 3 2 2 8 2" xfId="2138"/>
    <cellStyle name="Normal 3 2 2 9" xfId="1728"/>
    <cellStyle name="Normal 3 2 3" xfId="551"/>
    <cellStyle name="Normal 3 2 3 2" xfId="981"/>
    <cellStyle name="Normal 3 2 3 2 2" xfId="1487"/>
    <cellStyle name="Normal 3 2 3 2 2 2" xfId="1644"/>
    <cellStyle name="Normal 3 2 3 2 2 2 2" xfId="2200"/>
    <cellStyle name="Normal 3 2 3 2 2 2 3" xfId="2644"/>
    <cellStyle name="Normal 3 2 3 2 2 2 4" xfId="3829"/>
    <cellStyle name="Normal 3 2 3 2 2 2 5" xfId="4958"/>
    <cellStyle name="Normal 3 2 3 2 2 3" xfId="2075"/>
    <cellStyle name="Normal 3 2 3 2 2 4" xfId="2375"/>
    <cellStyle name="Normal 3 2 3 2 2 5" xfId="2522"/>
    <cellStyle name="Normal 3 2 3 2 2 6" xfId="3707"/>
    <cellStyle name="Normal 3 2 3 2 2 7" xfId="4836"/>
    <cellStyle name="Normal 3 2 3 2 3" xfId="1290"/>
    <cellStyle name="Normal 3 2 3 2 3 2" xfId="2014"/>
    <cellStyle name="Normal 3 2 3 2 3 3" xfId="2583"/>
    <cellStyle name="Normal 3 2 3 2 3 4" xfId="3768"/>
    <cellStyle name="Normal 3 2 3 2 3 5" xfId="4897"/>
    <cellStyle name="Normal 3 2 3 2 4" xfId="1583"/>
    <cellStyle name="Normal 3 2 3 2 4 2" xfId="2139"/>
    <cellStyle name="Normal 3 2 3 2 5" xfId="1882"/>
    <cellStyle name="Normal 3 2 3 2 6" xfId="2314"/>
    <cellStyle name="Normal 3 2 3 2 7" xfId="2461"/>
    <cellStyle name="Normal 3 2 3 2 8" xfId="3646"/>
    <cellStyle name="Normal 3 2 3 2 9" xfId="4775"/>
    <cellStyle name="Normal 3 2 3 3" xfId="1075"/>
    <cellStyle name="Normal 3 2 3 3 2" xfId="1486"/>
    <cellStyle name="Normal 3 2 3 3 3" xfId="1960"/>
    <cellStyle name="Normal 3 2 3 4" xfId="2248"/>
    <cellStyle name="Normal 3 2 3 4 2" xfId="3136"/>
    <cellStyle name="Normal 3 2 3 4 3" xfId="4279"/>
    <cellStyle name="Normal 3 2 3 4 4" xfId="5408"/>
    <cellStyle name="Normal 3 2 4" xfId="663"/>
    <cellStyle name="Normal 3 2 4 2" xfId="991"/>
    <cellStyle name="Normal 3 2 4 2 2" xfId="3137"/>
    <cellStyle name="Normal 3 2 4 2 3" xfId="4280"/>
    <cellStyle name="Normal 3 2 4 2 4" xfId="5409"/>
    <cellStyle name="Normal 3 2 4 3" xfId="1291"/>
    <cellStyle name="Normal 3 2 4 4" xfId="1736"/>
    <cellStyle name="Normal 3 2 5" xfId="679"/>
    <cellStyle name="Normal 3 2 5 2" xfId="1484"/>
    <cellStyle name="Normal 3 2 5 2 2" xfId="3138"/>
    <cellStyle name="Normal 3 2 5 2 3" xfId="4281"/>
    <cellStyle name="Normal 3 2 5 2 4" xfId="5410"/>
    <cellStyle name="Normal 3 2 5 3" xfId="1745"/>
    <cellStyle name="Normal 3 2 6" xfId="946"/>
    <cellStyle name="Normal 3 2 6 2" xfId="1861"/>
    <cellStyle name="Normal 3 2 6 3" xfId="3139"/>
    <cellStyle name="Normal 3 2 6 4" xfId="4282"/>
    <cellStyle name="Normal 3 2 6 5" xfId="5411"/>
    <cellStyle name="Normal 3 2 7" xfId="1047"/>
    <cellStyle name="Normal 3 2 7 2" xfId="1932"/>
    <cellStyle name="Normal 3 2 7 3" xfId="3140"/>
    <cellStyle name="Normal 3 2 7 4" xfId="4283"/>
    <cellStyle name="Normal 3 2 7 5" xfId="5412"/>
    <cellStyle name="Normal 3 2 8" xfId="2227"/>
    <cellStyle name="Normal 3 2 8 2" xfId="3141"/>
    <cellStyle name="Normal 3 2 8 3" xfId="4284"/>
    <cellStyle name="Normal 3 2 8 4" xfId="5413"/>
    <cellStyle name="Normal 3 2 9" xfId="3133"/>
    <cellStyle name="Normal 3 2 9 2" xfId="4276"/>
    <cellStyle name="Normal 3 2 9 3" xfId="5405"/>
    <cellStyle name="Normal 3 3" xfId="552"/>
    <cellStyle name="Normal 3 3 2" xfId="553"/>
    <cellStyle name="Normal 3 3 2 2" xfId="3144"/>
    <cellStyle name="Normal 3 3 2 2 2" xfId="4287"/>
    <cellStyle name="Normal 3 3 2 2 3" xfId="5416"/>
    <cellStyle name="Normal 3 3 2 3" xfId="3143"/>
    <cellStyle name="Normal 3 3 2 3 2" xfId="4286"/>
    <cellStyle name="Normal 3 3 2 3 3" xfId="5415"/>
    <cellStyle name="Normal 3 3 3" xfId="554"/>
    <cellStyle name="Normal 3 3 3 2" xfId="1292"/>
    <cellStyle name="Normal 3 3 3 2 2" xfId="1489"/>
    <cellStyle name="Normal 3 3 3 3" xfId="3145"/>
    <cellStyle name="Normal 3 3 3 3 2" xfId="4288"/>
    <cellStyle name="Normal 3 3 3 3 3" xfId="5417"/>
    <cellStyle name="Normal 3 3 4" xfId="1488"/>
    <cellStyle name="Normal 3 3 4 2" xfId="3146"/>
    <cellStyle name="Normal 3 3 5" xfId="3147"/>
    <cellStyle name="Normal 3 3 6" xfId="3142"/>
    <cellStyle name="Normal 3 3 6 2" xfId="4285"/>
    <cellStyle name="Normal 3 3 6 3" xfId="5414"/>
    <cellStyle name="Normal 3 4" xfId="555"/>
    <cellStyle name="Normal 3 4 2" xfId="974"/>
    <cellStyle name="Normal 3 4 2 10" xfId="4776"/>
    <cellStyle name="Normal 3 4 2 2" xfId="1070"/>
    <cellStyle name="Normal 3 4 2 2 2" xfId="1491"/>
    <cellStyle name="Normal 3 4 2 2 2 2" xfId="2076"/>
    <cellStyle name="Normal 3 4 2 2 2 3" xfId="2645"/>
    <cellStyle name="Normal 3 4 2 2 2 4" xfId="3830"/>
    <cellStyle name="Normal 3 4 2 2 2 5" xfId="4959"/>
    <cellStyle name="Normal 3 4 2 2 3" xfId="1645"/>
    <cellStyle name="Normal 3 4 2 2 3 2" xfId="2201"/>
    <cellStyle name="Normal 3 4 2 2 4" xfId="1955"/>
    <cellStyle name="Normal 3 4 2 2 5" xfId="2376"/>
    <cellStyle name="Normal 3 4 2 2 6" xfId="2523"/>
    <cellStyle name="Normal 3 4 2 2 7" xfId="3708"/>
    <cellStyle name="Normal 3 4 2 2 8" xfId="4837"/>
    <cellStyle name="Normal 3 4 2 3" xfId="1293"/>
    <cellStyle name="Normal 3 4 2 3 2" xfId="2015"/>
    <cellStyle name="Normal 3 4 2 3 3" xfId="2584"/>
    <cellStyle name="Normal 3 4 2 3 4" xfId="3769"/>
    <cellStyle name="Normal 3 4 2 3 5" xfId="4898"/>
    <cellStyle name="Normal 3 4 2 4" xfId="1584"/>
    <cellStyle name="Normal 3 4 2 4 2" xfId="2140"/>
    <cellStyle name="Normal 3 4 2 5" xfId="1877"/>
    <cellStyle name="Normal 3 4 2 6" xfId="2243"/>
    <cellStyle name="Normal 3 4 2 7" xfId="2315"/>
    <cellStyle name="Normal 3 4 2 8" xfId="2462"/>
    <cellStyle name="Normal 3 4 2 9" xfId="3647"/>
    <cellStyle name="Normal 3 4 3" xfId="949"/>
    <cellStyle name="Normal 3 4 3 2" xfId="1295"/>
    <cellStyle name="Normal 3 4 3 2 2" xfId="1492"/>
    <cellStyle name="Normal 3 4 3 2 2 2" xfId="1646"/>
    <cellStyle name="Normal 3 4 3 2 2 2 2" xfId="2202"/>
    <cellStyle name="Normal 3 4 3 2 2 2 3" xfId="2646"/>
    <cellStyle name="Normal 3 4 3 2 2 2 4" xfId="3831"/>
    <cellStyle name="Normal 3 4 3 2 2 2 5" xfId="4960"/>
    <cellStyle name="Normal 3 4 3 2 2 3" xfId="2077"/>
    <cellStyle name="Normal 3 4 3 2 2 4" xfId="2377"/>
    <cellStyle name="Normal 3 4 3 2 2 5" xfId="2524"/>
    <cellStyle name="Normal 3 4 3 2 2 6" xfId="3709"/>
    <cellStyle name="Normal 3 4 3 2 2 7" xfId="4838"/>
    <cellStyle name="Normal 3 4 3 2 3" xfId="1585"/>
    <cellStyle name="Normal 3 4 3 2 3 2" xfId="2141"/>
    <cellStyle name="Normal 3 4 3 2 3 3" xfId="2585"/>
    <cellStyle name="Normal 3 4 3 2 3 4" xfId="3770"/>
    <cellStyle name="Normal 3 4 3 2 3 5" xfId="4899"/>
    <cellStyle name="Normal 3 4 3 2 4" xfId="2016"/>
    <cellStyle name="Normal 3 4 3 2 5" xfId="2316"/>
    <cellStyle name="Normal 3 4 3 2 6" xfId="2463"/>
    <cellStyle name="Normal 3 4 3 2 7" xfId="3648"/>
    <cellStyle name="Normal 3 4 3 2 8" xfId="4777"/>
    <cellStyle name="Normal 3 4 3 3" xfId="1296"/>
    <cellStyle name="Normal 3 4 3 3 2" xfId="1493"/>
    <cellStyle name="Normal 3 4 3 4" xfId="1294"/>
    <cellStyle name="Normal 3 4 4" xfId="1297"/>
    <cellStyle name="Normal 3 4 4 2" xfId="1494"/>
    <cellStyle name="Normal 3 4 5" xfId="1490"/>
    <cellStyle name="Normal 3 5" xfId="556"/>
    <cellStyle name="Normal 3 5 2" xfId="977"/>
    <cellStyle name="Normal 3 5 2 2" xfId="1299"/>
    <cellStyle name="Normal 3 5 2 3" xfId="1495"/>
    <cellStyle name="Normal 3 5 2 4" xfId="1298"/>
    <cellStyle name="Normal 3 5 2 4 2" xfId="3149"/>
    <cellStyle name="Normal 3 5 2 4 3" xfId="4290"/>
    <cellStyle name="Normal 3 5 2 4 4" xfId="5419"/>
    <cellStyle name="Normal 3 5 2 5" xfId="1879"/>
    <cellStyle name="Normal 3 5 3" xfId="1072"/>
    <cellStyle name="Normal 3 5 3 2" xfId="1496"/>
    <cellStyle name="Normal 3 5 3 2 2" xfId="1647"/>
    <cellStyle name="Normal 3 5 3 2 2 2" xfId="2203"/>
    <cellStyle name="Normal 3 5 3 2 2 3" xfId="2647"/>
    <cellStyle name="Normal 3 5 3 2 2 4" xfId="3832"/>
    <cellStyle name="Normal 3 5 3 2 2 5" xfId="4961"/>
    <cellStyle name="Normal 3 5 3 2 3" xfId="2078"/>
    <cellStyle name="Normal 3 5 3 2 4" xfId="2378"/>
    <cellStyle name="Normal 3 5 3 2 5" xfId="2525"/>
    <cellStyle name="Normal 3 5 3 2 6" xfId="3710"/>
    <cellStyle name="Normal 3 5 3 2 7" xfId="4839"/>
    <cellStyle name="Normal 3 5 3 3" xfId="1300"/>
    <cellStyle name="Normal 3 5 3 3 2" xfId="2017"/>
    <cellStyle name="Normal 3 5 3 3 3" xfId="2586"/>
    <cellStyle name="Normal 3 5 3 3 4" xfId="3771"/>
    <cellStyle name="Normal 3 5 3 3 5" xfId="4900"/>
    <cellStyle name="Normal 3 5 3 4" xfId="1586"/>
    <cellStyle name="Normal 3 5 3 4 2" xfId="2142"/>
    <cellStyle name="Normal 3 5 3 5" xfId="1957"/>
    <cellStyle name="Normal 3 5 3 6" xfId="2317"/>
    <cellStyle name="Normal 3 5 3 7" xfId="2464"/>
    <cellStyle name="Normal 3 5 3 8" xfId="3649"/>
    <cellStyle name="Normal 3 5 3 9" xfId="4778"/>
    <cellStyle name="Normal 3 5 4" xfId="2245"/>
    <cellStyle name="Normal 3 5 4 2" xfId="3148"/>
    <cellStyle name="Normal 3 5 4 3" xfId="4289"/>
    <cellStyle name="Normal 3 5 4 4" xfId="5418"/>
    <cellStyle name="Normal 3 6" xfId="557"/>
    <cellStyle name="Normal 3 6 2" xfId="875"/>
    <cellStyle name="Normal 3 6 2 2" xfId="1302"/>
    <cellStyle name="Normal 3 6 2 3" xfId="1497"/>
    <cellStyle name="Normal 3 6 2 3 2" xfId="1648"/>
    <cellStyle name="Normal 3 6 2 3 2 2" xfId="2204"/>
    <cellStyle name="Normal 3 6 2 3 2 3" xfId="2648"/>
    <cellStyle name="Normal 3 6 2 3 2 4" xfId="3833"/>
    <cellStyle name="Normal 3 6 2 3 2 5" xfId="4962"/>
    <cellStyle name="Normal 3 6 2 3 3" xfId="2079"/>
    <cellStyle name="Normal 3 6 2 3 4" xfId="2379"/>
    <cellStyle name="Normal 3 6 2 3 5" xfId="2526"/>
    <cellStyle name="Normal 3 6 2 3 6" xfId="3711"/>
    <cellStyle name="Normal 3 6 2 3 7" xfId="4840"/>
    <cellStyle name="Normal 3 6 2 4" xfId="1301"/>
    <cellStyle name="Normal 3 6 2 4 2" xfId="2018"/>
    <cellStyle name="Normal 3 6 2 4 3" xfId="2587"/>
    <cellStyle name="Normal 3 6 2 4 4" xfId="3772"/>
    <cellStyle name="Normal 3 6 2 4 5" xfId="4901"/>
    <cellStyle name="Normal 3 6 2 5" xfId="1587"/>
    <cellStyle name="Normal 3 6 2 5 2" xfId="2143"/>
    <cellStyle name="Normal 3 6 2 6" xfId="2318"/>
    <cellStyle name="Normal 3 6 2 7" xfId="2465"/>
    <cellStyle name="Normal 3 6 2 8" xfId="3650"/>
    <cellStyle name="Normal 3 6 2 9" xfId="4779"/>
    <cellStyle name="Normal 3 6 3" xfId="980"/>
    <cellStyle name="Normal 3 6 3 2" xfId="1881"/>
    <cellStyle name="Normal 3 6 3 3" xfId="3150"/>
    <cellStyle name="Normal 3 6 4" xfId="1074"/>
    <cellStyle name="Normal 3 6 4 2" xfId="1959"/>
    <cellStyle name="Normal 3 6 5" xfId="2247"/>
    <cellStyle name="Normal 3 7" xfId="662"/>
    <cellStyle name="Normal 3 7 10" xfId="3651"/>
    <cellStyle name="Normal 3 7 11" xfId="4780"/>
    <cellStyle name="Normal 3 7 2" xfId="984"/>
    <cellStyle name="Normal 3 7 2 2" xfId="1498"/>
    <cellStyle name="Normal 3 7 2 2 2" xfId="2080"/>
    <cellStyle name="Normal 3 7 2 2 3" xfId="2649"/>
    <cellStyle name="Normal 3 7 2 2 4" xfId="3834"/>
    <cellStyle name="Normal 3 7 2 2 5" xfId="4963"/>
    <cellStyle name="Normal 3 7 2 3" xfId="1649"/>
    <cellStyle name="Normal 3 7 2 3 2" xfId="2205"/>
    <cellStyle name="Normal 3 7 2 4" xfId="1883"/>
    <cellStyle name="Normal 3 7 2 5" xfId="2380"/>
    <cellStyle name="Normal 3 7 2 6" xfId="2527"/>
    <cellStyle name="Normal 3 7 2 7" xfId="3712"/>
    <cellStyle name="Normal 3 7 2 8" xfId="4841"/>
    <cellStyle name="Normal 3 7 3" xfId="1076"/>
    <cellStyle name="Normal 3 7 3 2" xfId="1961"/>
    <cellStyle name="Normal 3 7 3 3" xfId="2588"/>
    <cellStyle name="Normal 3 7 3 4" xfId="3773"/>
    <cellStyle name="Normal 3 7 3 5" xfId="4902"/>
    <cellStyle name="Normal 3 7 4" xfId="1303"/>
    <cellStyle name="Normal 3 7 4 2" xfId="2019"/>
    <cellStyle name="Normal 3 7 4 3" xfId="3151"/>
    <cellStyle name="Normal 3 7 4 4" xfId="4291"/>
    <cellStyle name="Normal 3 7 4 5" xfId="5420"/>
    <cellStyle name="Normal 3 7 5" xfId="1588"/>
    <cellStyle name="Normal 3 7 5 2" xfId="2144"/>
    <cellStyle name="Normal 3 7 6" xfId="1735"/>
    <cellStyle name="Normal 3 7 7" xfId="2249"/>
    <cellStyle name="Normal 3 7 8" xfId="2319"/>
    <cellStyle name="Normal 3 7 9" xfId="2466"/>
    <cellStyle name="Normal 3 8" xfId="678"/>
    <cellStyle name="Normal 3 8 2" xfId="1014"/>
    <cellStyle name="Normal 3 8 3" xfId="1744"/>
    <cellStyle name="Normal 3 8 4" xfId="3152"/>
    <cellStyle name="Normal 3 8 5" xfId="4292"/>
    <cellStyle name="Normal 3 8 6" xfId="5421"/>
    <cellStyle name="Normal 3 9" xfId="548"/>
    <cellStyle name="Normal 3 9 2" xfId="3153"/>
    <cellStyle name="Normal 3 9 3" xfId="4293"/>
    <cellStyle name="Normal 3 9 4" xfId="5422"/>
    <cellStyle name="Normal 30" xfId="943"/>
    <cellStyle name="Normal 30 2" xfId="1858"/>
    <cellStyle name="Normal 30 3" xfId="3154"/>
    <cellStyle name="Normal 30 4" xfId="4294"/>
    <cellStyle name="Normal 30 5" xfId="5423"/>
    <cellStyle name="Normal 31" xfId="1015"/>
    <cellStyle name="Normal 31 2" xfId="1900"/>
    <cellStyle name="Normal 31 3" xfId="3155"/>
    <cellStyle name="Normal 31 4" xfId="4295"/>
    <cellStyle name="Normal 31 5" xfId="5424"/>
    <cellStyle name="Normal 32" xfId="1038"/>
    <cellStyle name="Normal 32 2" xfId="1923"/>
    <cellStyle name="Normal 32 3" xfId="3156"/>
    <cellStyle name="Normal 32 4" xfId="4296"/>
    <cellStyle name="Normal 32 5" xfId="5425"/>
    <cellStyle name="Normal 33" xfId="1039"/>
    <cellStyle name="Normal 33 2" xfId="671"/>
    <cellStyle name="Normal 33 2 2" xfId="1739"/>
    <cellStyle name="Normal 33 2 3" xfId="3158"/>
    <cellStyle name="Normal 33 2 4" xfId="4298"/>
    <cellStyle name="Normal 33 2 5" xfId="5427"/>
    <cellStyle name="Normal 33 3" xfId="1924"/>
    <cellStyle name="Normal 33 4" xfId="3157"/>
    <cellStyle name="Normal 33 5" xfId="4297"/>
    <cellStyle name="Normal 33 6" xfId="5426"/>
    <cellStyle name="Normal 34" xfId="1087"/>
    <cellStyle name="Normal 34 2" xfId="1972"/>
    <cellStyle name="Normal 34 3" xfId="3159"/>
    <cellStyle name="Normal 34 4" xfId="4299"/>
    <cellStyle name="Normal 34 5" xfId="5428"/>
    <cellStyle name="Normal 35" xfId="1088"/>
    <cellStyle name="Normal 35 2" xfId="1973"/>
    <cellStyle name="Normal 35 3" xfId="3160"/>
    <cellStyle name="Normal 36" xfId="1089"/>
    <cellStyle name="Normal 36 2" xfId="1974"/>
    <cellStyle name="Normal 36 3" xfId="2666"/>
    <cellStyle name="Normal 36 4" xfId="3851"/>
    <cellStyle name="Normal 36 5" xfId="4980"/>
    <cellStyle name="Normal 37" xfId="1541"/>
    <cellStyle name="Normal 37 2" xfId="2097"/>
    <cellStyle name="Normal 37 3" xfId="3598"/>
    <cellStyle name="Normal 37 4" xfId="4716"/>
    <cellStyle name="Normal 37 5" xfId="5845"/>
    <cellStyle name="Normal 38" xfId="1542"/>
    <cellStyle name="Normal 38 2" xfId="2098"/>
    <cellStyle name="Normal 38 3" xfId="3603"/>
    <cellStyle name="Normal 38 4" xfId="4720"/>
    <cellStyle name="Normal 38 5" xfId="5849"/>
    <cellStyle name="Normal 39" xfId="1543"/>
    <cellStyle name="Normal 39 2" xfId="2099"/>
    <cellStyle name="Normal 39 3" xfId="4724"/>
    <cellStyle name="Normal 4" xfId="45"/>
    <cellStyle name="Normal 4 10" xfId="1035"/>
    <cellStyle name="Normal 4 10 2" xfId="1920"/>
    <cellStyle name="Normal 4 10 3" xfId="3161"/>
    <cellStyle name="Normal 4 10 4" xfId="4300"/>
    <cellStyle name="Normal 4 10 5" xfId="5429"/>
    <cellStyle name="Normal 4 11" xfId="1040"/>
    <cellStyle name="Normal 4 11 2" xfId="1925"/>
    <cellStyle name="Normal 4 11 3" xfId="3601"/>
    <cellStyle name="Normal 4 11 4" xfId="4719"/>
    <cellStyle name="Normal 4 11 5" xfId="5848"/>
    <cellStyle name="Normal 4 12" xfId="1304"/>
    <cellStyle name="Normal 4 12 2" xfId="2020"/>
    <cellStyle name="Normal 4 12 3" xfId="3606"/>
    <cellStyle name="Normal 4 12 4" xfId="4723"/>
    <cellStyle name="Normal 4 12 5" xfId="5852"/>
    <cellStyle name="Normal 4 13" xfId="1589"/>
    <cellStyle name="Normal 4 13 2" xfId="2145"/>
    <cellStyle name="Normal 4 13 3" xfId="4727"/>
    <cellStyle name="Normal 4 14" xfId="2272"/>
    <cellStyle name="Normal 4 15" xfId="2320"/>
    <cellStyle name="Normal 4 16" xfId="2419"/>
    <cellStyle name="Normal 4 17" xfId="2467"/>
    <cellStyle name="Normal 4 18" xfId="3652"/>
    <cellStyle name="Normal 4 19" xfId="4731"/>
    <cellStyle name="Normal 4 2" xfId="559"/>
    <cellStyle name="Normal 4 2 2" xfId="560"/>
    <cellStyle name="Normal 4 2 2 2" xfId="783"/>
    <cellStyle name="Normal 4 2 2 2 2" xfId="1305"/>
    <cellStyle name="Normal 4 2 2 3" xfId="975"/>
    <cellStyle name="Normal 4 2 2 3 2" xfId="1501"/>
    <cellStyle name="Normal 4 2 2 3 2 2" xfId="1651"/>
    <cellStyle name="Normal 4 2 2 3 2 2 2" xfId="2207"/>
    <cellStyle name="Normal 4 2 2 3 2 2 3" xfId="2651"/>
    <cellStyle name="Normal 4 2 2 3 2 2 4" xfId="3836"/>
    <cellStyle name="Normal 4 2 2 3 2 2 5" xfId="4965"/>
    <cellStyle name="Normal 4 2 2 3 2 3" xfId="2082"/>
    <cellStyle name="Normal 4 2 2 3 2 4" xfId="2382"/>
    <cellStyle name="Normal 4 2 2 3 2 5" xfId="2529"/>
    <cellStyle name="Normal 4 2 2 3 2 6" xfId="3714"/>
    <cellStyle name="Normal 4 2 2 3 2 7" xfId="4843"/>
    <cellStyle name="Normal 4 2 2 3 3" xfId="1306"/>
    <cellStyle name="Normal 4 2 2 3 3 2" xfId="2021"/>
    <cellStyle name="Normal 4 2 2 3 3 3" xfId="2590"/>
    <cellStyle name="Normal 4 2 2 3 3 4" xfId="3775"/>
    <cellStyle name="Normal 4 2 2 3 3 5" xfId="4904"/>
    <cellStyle name="Normal 4 2 2 3 4" xfId="1590"/>
    <cellStyle name="Normal 4 2 2 3 4 2" xfId="2146"/>
    <cellStyle name="Normal 4 2 2 3 5" xfId="2321"/>
    <cellStyle name="Normal 4 2 2 3 6" xfId="2468"/>
    <cellStyle name="Normal 4 2 2 3 7" xfId="3653"/>
    <cellStyle name="Normal 4 2 2 3 8" xfId="4782"/>
    <cellStyle name="Normal 4 2 2 4" xfId="3162"/>
    <cellStyle name="Normal 4 2 3" xfId="675"/>
    <cellStyle name="Normal 4 2 3 2" xfId="995"/>
    <cellStyle name="Normal 4 2 3 2 2" xfId="1307"/>
    <cellStyle name="Normal 4 2 3 3" xfId="1502"/>
    <cellStyle name="Normal 4 2 4" xfId="1308"/>
    <cellStyle name="Normal 4 2 4 2" xfId="1503"/>
    <cellStyle name="Normal 4 2 4 2 2" xfId="1652"/>
    <cellStyle name="Normal 4 2 4 2 2 2" xfId="2208"/>
    <cellStyle name="Normal 4 2 4 2 2 3" xfId="2652"/>
    <cellStyle name="Normal 4 2 4 2 2 4" xfId="3837"/>
    <cellStyle name="Normal 4 2 4 2 2 5" xfId="4966"/>
    <cellStyle name="Normal 4 2 4 2 3" xfId="2083"/>
    <cellStyle name="Normal 4 2 4 2 4" xfId="2383"/>
    <cellStyle name="Normal 4 2 4 2 5" xfId="2530"/>
    <cellStyle name="Normal 4 2 4 2 6" xfId="3715"/>
    <cellStyle name="Normal 4 2 4 2 7" xfId="4844"/>
    <cellStyle name="Normal 4 2 4 3" xfId="1591"/>
    <cellStyle name="Normal 4 2 4 3 2" xfId="2147"/>
    <cellStyle name="Normal 4 2 4 3 3" xfId="2591"/>
    <cellStyle name="Normal 4 2 4 3 4" xfId="3776"/>
    <cellStyle name="Normal 4 2 4 3 5" xfId="4905"/>
    <cellStyle name="Normal 4 2 4 4" xfId="2022"/>
    <cellStyle name="Normal 4 2 4 5" xfId="2322"/>
    <cellStyle name="Normal 4 2 4 6" xfId="2469"/>
    <cellStyle name="Normal 4 2 4 7" xfId="3654"/>
    <cellStyle name="Normal 4 2 4 8" xfId="4783"/>
    <cellStyle name="Normal 4 2 5" xfId="1500"/>
    <cellStyle name="Normal 4 20" xfId="4735"/>
    <cellStyle name="Normal 4 21" xfId="4781"/>
    <cellStyle name="Normal 4 3" xfId="561"/>
    <cellStyle name="Normal 4 3 2" xfId="1008"/>
    <cellStyle name="Normal 4 3 2 2" xfId="1309"/>
    <cellStyle name="Normal 4 3 2 2 2" xfId="3165"/>
    <cellStyle name="Normal 4 3 2 2 3" xfId="4303"/>
    <cellStyle name="Normal 4 3 2 2 4" xfId="5432"/>
    <cellStyle name="Normal 4 3 2 3" xfId="1897"/>
    <cellStyle name="Normal 4 3 2 3 2" xfId="3164"/>
    <cellStyle name="Normal 4 3 2 3 3" xfId="4302"/>
    <cellStyle name="Normal 4 3 2 3 4" xfId="5431"/>
    <cellStyle name="Normal 4 3 3" xfId="951"/>
    <cellStyle name="Normal 4 3 3 2" xfId="1505"/>
    <cellStyle name="Normal 4 3 3 2 2" xfId="1653"/>
    <cellStyle name="Normal 4 3 3 2 2 2" xfId="2209"/>
    <cellStyle name="Normal 4 3 3 2 2 3" xfId="2653"/>
    <cellStyle name="Normal 4 3 3 2 2 4" xfId="3838"/>
    <cellStyle name="Normal 4 3 3 2 2 5" xfId="4967"/>
    <cellStyle name="Normal 4 3 3 2 3" xfId="2084"/>
    <cellStyle name="Normal 4 3 3 2 4" xfId="2384"/>
    <cellStyle name="Normal 4 3 3 2 5" xfId="2531"/>
    <cellStyle name="Normal 4 3 3 2 6" xfId="3716"/>
    <cellStyle name="Normal 4 3 3 2 7" xfId="4845"/>
    <cellStyle name="Normal 4 3 3 3" xfId="1310"/>
    <cellStyle name="Normal 4 3 3 3 2" xfId="2023"/>
    <cellStyle name="Normal 4 3 3 3 3" xfId="2592"/>
    <cellStyle name="Normal 4 3 3 3 4" xfId="3777"/>
    <cellStyle name="Normal 4 3 3 3 5" xfId="4906"/>
    <cellStyle name="Normal 4 3 3 4" xfId="1592"/>
    <cellStyle name="Normal 4 3 3 4 2" xfId="2148"/>
    <cellStyle name="Normal 4 3 3 4 3" xfId="3166"/>
    <cellStyle name="Normal 4 3 3 4 4" xfId="4304"/>
    <cellStyle name="Normal 4 3 3 4 5" xfId="5433"/>
    <cellStyle name="Normal 4 3 3 5" xfId="2323"/>
    <cellStyle name="Normal 4 3 3 6" xfId="2470"/>
    <cellStyle name="Normal 4 3 3 7" xfId="3655"/>
    <cellStyle name="Normal 4 3 3 8" xfId="4784"/>
    <cellStyle name="Normal 4 3 4" xfId="1504"/>
    <cellStyle name="Normal 4 3 5" xfId="3163"/>
    <cellStyle name="Normal 4 3 5 2" xfId="4301"/>
    <cellStyle name="Normal 4 3 5 3" xfId="5430"/>
    <cellStyle name="Normal 4 4" xfId="562"/>
    <cellStyle name="Normal 4 4 2" xfId="877"/>
    <cellStyle name="Normal 4 4 2 2" xfId="1506"/>
    <cellStyle name="Normal 4 4 2 3" xfId="1311"/>
    <cellStyle name="Normal 4 4 2 4" xfId="1853"/>
    <cellStyle name="Normal 4 4 3" xfId="950"/>
    <cellStyle name="Normal 4 5" xfId="664"/>
    <cellStyle name="Normal 4 5 10" xfId="4785"/>
    <cellStyle name="Normal 4 5 2" xfId="772"/>
    <cellStyle name="Normal 4 5 2 2" xfId="1507"/>
    <cellStyle name="Normal 4 5 2 2 2" xfId="2085"/>
    <cellStyle name="Normal 4 5 2 2 3" xfId="2654"/>
    <cellStyle name="Normal 4 5 2 2 4" xfId="3839"/>
    <cellStyle name="Normal 4 5 2 2 5" xfId="4968"/>
    <cellStyle name="Normal 4 5 2 3" xfId="1654"/>
    <cellStyle name="Normal 4 5 2 3 2" xfId="2210"/>
    <cellStyle name="Normal 4 5 2 3 3" xfId="3168"/>
    <cellStyle name="Normal 4 5 2 3 4" xfId="4306"/>
    <cellStyle name="Normal 4 5 2 3 5" xfId="5435"/>
    <cellStyle name="Normal 4 5 2 4" xfId="2385"/>
    <cellStyle name="Normal 4 5 2 5" xfId="2532"/>
    <cellStyle name="Normal 4 5 2 6" xfId="3717"/>
    <cellStyle name="Normal 4 5 2 7" xfId="4846"/>
    <cellStyle name="Normal 4 5 3" xfId="988"/>
    <cellStyle name="Normal 4 5 3 2" xfId="1885"/>
    <cellStyle name="Normal 4 5 3 3" xfId="2593"/>
    <cellStyle name="Normal 4 5 3 4" xfId="3778"/>
    <cellStyle name="Normal 4 5 3 5" xfId="4907"/>
    <cellStyle name="Normal 4 5 4" xfId="1312"/>
    <cellStyle name="Normal 4 5 4 2" xfId="2024"/>
    <cellStyle name="Normal 4 5 4 3" xfId="3167"/>
    <cellStyle name="Normal 4 5 4 4" xfId="4305"/>
    <cellStyle name="Normal 4 5 4 5" xfId="5434"/>
    <cellStyle name="Normal 4 5 5" xfId="1593"/>
    <cellStyle name="Normal 4 5 5 2" xfId="2149"/>
    <cellStyle name="Normal 4 5 6" xfId="1737"/>
    <cellStyle name="Normal 4 5 7" xfId="2324"/>
    <cellStyle name="Normal 4 5 8" xfId="2471"/>
    <cellStyle name="Normal 4 5 9" xfId="3656"/>
    <cellStyle name="Normal 4 6" xfId="674"/>
    <cellStyle name="Normal 4 6 2" xfId="1499"/>
    <cellStyle name="Normal 4 6 2 2" xfId="2081"/>
    <cellStyle name="Normal 4 6 2 3" xfId="2650"/>
    <cellStyle name="Normal 4 6 2 4" xfId="3835"/>
    <cellStyle name="Normal 4 6 2 5" xfId="4964"/>
    <cellStyle name="Normal 4 6 3" xfId="1650"/>
    <cellStyle name="Normal 4 6 3 2" xfId="2206"/>
    <cellStyle name="Normal 4 6 3 3" xfId="3169"/>
    <cellStyle name="Normal 4 6 3 4" xfId="4307"/>
    <cellStyle name="Normal 4 6 3 5" xfId="5436"/>
    <cellStyle name="Normal 4 6 4" xfId="1742"/>
    <cellStyle name="Normal 4 6 5" xfId="2381"/>
    <cellStyle name="Normal 4 6 6" xfId="2528"/>
    <cellStyle name="Normal 4 6 7" xfId="3713"/>
    <cellStyle name="Normal 4 6 8" xfId="4842"/>
    <cellStyle name="Normal 4 7" xfId="558"/>
    <cellStyle name="Normal 4 7 2" xfId="1729"/>
    <cellStyle name="Normal 4 7 2 2" xfId="3170"/>
    <cellStyle name="Normal 4 7 2 3" xfId="4308"/>
    <cellStyle name="Normal 4 7 2 4" xfId="5437"/>
    <cellStyle name="Normal 4 7 3" xfId="2589"/>
    <cellStyle name="Normal 4 7 4" xfId="3774"/>
    <cellStyle name="Normal 4 7 5" xfId="4903"/>
    <cellStyle name="Normal 4 8" xfId="744"/>
    <cellStyle name="Normal 4 8 2" xfId="1768"/>
    <cellStyle name="Normal 4 8 3" xfId="3171"/>
    <cellStyle name="Normal 4 8 4" xfId="4309"/>
    <cellStyle name="Normal 4 8 5" xfId="5438"/>
    <cellStyle name="Normal 4 9" xfId="754"/>
    <cellStyle name="Normal 4 9 2" xfId="1776"/>
    <cellStyle name="Normal 4 9 3" xfId="3172"/>
    <cellStyle name="Normal 40" xfId="1667"/>
    <cellStyle name="Normal 41" xfId="1666"/>
    <cellStyle name="Normal 42" xfId="2222"/>
    <cellStyle name="Normal 43" xfId="2224"/>
    <cellStyle name="Normal 44" xfId="2252"/>
    <cellStyle name="Normal 45" xfId="2397"/>
    <cellStyle name="Normal 46" xfId="2398"/>
    <cellStyle name="Normal 47" xfId="2399"/>
    <cellStyle name="Normal 48" xfId="4728"/>
    <cellStyle name="Normal 49" xfId="4732"/>
    <cellStyle name="Normal 5" xfId="43"/>
    <cellStyle name="Normal 5 10" xfId="3174"/>
    <cellStyle name="Normal 5 10 2" xfId="4311"/>
    <cellStyle name="Normal 5 10 3" xfId="5440"/>
    <cellStyle name="Normal 5 11" xfId="3173"/>
    <cellStyle name="Normal 5 11 2" xfId="4310"/>
    <cellStyle name="Normal 5 11 3" xfId="5439"/>
    <cellStyle name="Normal 5 2" xfId="564"/>
    <cellStyle name="Normal 5 2 10" xfId="3175"/>
    <cellStyle name="Normal 5 2 10 2" xfId="4312"/>
    <cellStyle name="Normal 5 2 10 3" xfId="5441"/>
    <cellStyle name="Normal 5 2 2" xfId="565"/>
    <cellStyle name="Normal 5 2 2 2" xfId="833"/>
    <cellStyle name="Normal 5 2 2 2 2" xfId="1509"/>
    <cellStyle name="Normal 5 2 2 2 2 2" xfId="1655"/>
    <cellStyle name="Normal 5 2 2 2 2 2 2" xfId="2211"/>
    <cellStyle name="Normal 5 2 2 2 2 2 2 2" xfId="3181"/>
    <cellStyle name="Normal 5 2 2 2 2 2 2 2 2" xfId="4318"/>
    <cellStyle name="Normal 5 2 2 2 2 2 2 2 3" xfId="5447"/>
    <cellStyle name="Normal 5 2 2 2 2 2 2 3" xfId="3180"/>
    <cellStyle name="Normal 5 2 2 2 2 2 2 4" xfId="4317"/>
    <cellStyle name="Normal 5 2 2 2 2 2 2 5" xfId="5446"/>
    <cellStyle name="Normal 5 2 2 2 2 2 3" xfId="3182"/>
    <cellStyle name="Normal 5 2 2 2 2 2 3 2" xfId="4319"/>
    <cellStyle name="Normal 5 2 2 2 2 2 3 3" xfId="5448"/>
    <cellStyle name="Normal 5 2 2 2 2 2 4" xfId="3179"/>
    <cellStyle name="Normal 5 2 2 2 2 2 4 2" xfId="4316"/>
    <cellStyle name="Normal 5 2 2 2 2 2 4 3" xfId="5445"/>
    <cellStyle name="Normal 5 2 2 2 2 2 5" xfId="2655"/>
    <cellStyle name="Normal 5 2 2 2 2 2 6" xfId="3840"/>
    <cellStyle name="Normal 5 2 2 2 2 2 7" xfId="4969"/>
    <cellStyle name="Normal 5 2 2 2 2 3" xfId="2086"/>
    <cellStyle name="Normal 5 2 2 2 2 3 2" xfId="3184"/>
    <cellStyle name="Normal 5 2 2 2 2 3 2 2" xfId="4321"/>
    <cellStyle name="Normal 5 2 2 2 2 3 2 3" xfId="5450"/>
    <cellStyle name="Normal 5 2 2 2 2 3 3" xfId="3183"/>
    <cellStyle name="Normal 5 2 2 2 2 3 4" xfId="4320"/>
    <cellStyle name="Normal 5 2 2 2 2 3 5" xfId="5449"/>
    <cellStyle name="Normal 5 2 2 2 2 4" xfId="2386"/>
    <cellStyle name="Normal 5 2 2 2 2 4 2" xfId="3185"/>
    <cellStyle name="Normal 5 2 2 2 2 4 3" xfId="4322"/>
    <cellStyle name="Normal 5 2 2 2 2 4 4" xfId="5451"/>
    <cellStyle name="Normal 5 2 2 2 2 5" xfId="3178"/>
    <cellStyle name="Normal 5 2 2 2 2 5 2" xfId="4315"/>
    <cellStyle name="Normal 5 2 2 2 2 5 3" xfId="5444"/>
    <cellStyle name="Normal 5 2 2 2 2 6" xfId="2533"/>
    <cellStyle name="Normal 5 2 2 2 2 7" xfId="3718"/>
    <cellStyle name="Normal 5 2 2 2 2 8" xfId="4847"/>
    <cellStyle name="Normal 5 2 2 2 3" xfId="1313"/>
    <cellStyle name="Normal 5 2 2 2 3 2" xfId="2025"/>
    <cellStyle name="Normal 5 2 2 2 3 2 2" xfId="3188"/>
    <cellStyle name="Normal 5 2 2 2 3 2 2 2" xfId="4325"/>
    <cellStyle name="Normal 5 2 2 2 3 2 2 3" xfId="5454"/>
    <cellStyle name="Normal 5 2 2 2 3 2 3" xfId="3187"/>
    <cellStyle name="Normal 5 2 2 2 3 2 4" xfId="4324"/>
    <cellStyle name="Normal 5 2 2 2 3 2 5" xfId="5453"/>
    <cellStyle name="Normal 5 2 2 2 3 3" xfId="3189"/>
    <cellStyle name="Normal 5 2 2 2 3 3 2" xfId="4326"/>
    <cellStyle name="Normal 5 2 2 2 3 3 3" xfId="5455"/>
    <cellStyle name="Normal 5 2 2 2 3 4" xfId="3186"/>
    <cellStyle name="Normal 5 2 2 2 3 4 2" xfId="4323"/>
    <cellStyle name="Normal 5 2 2 2 3 4 3" xfId="5452"/>
    <cellStyle name="Normal 5 2 2 2 3 5" xfId="2594"/>
    <cellStyle name="Normal 5 2 2 2 3 6" xfId="3779"/>
    <cellStyle name="Normal 5 2 2 2 3 7" xfId="4908"/>
    <cellStyle name="Normal 5 2 2 2 4" xfId="1594"/>
    <cellStyle name="Normal 5 2 2 2 4 2" xfId="2150"/>
    <cellStyle name="Normal 5 2 2 2 4 2 2" xfId="3191"/>
    <cellStyle name="Normal 5 2 2 2 4 2 3" xfId="4328"/>
    <cellStyle name="Normal 5 2 2 2 4 2 4" xfId="5457"/>
    <cellStyle name="Normal 5 2 2 2 4 3" xfId="3190"/>
    <cellStyle name="Normal 5 2 2 2 4 4" xfId="4327"/>
    <cellStyle name="Normal 5 2 2 2 4 5" xfId="5456"/>
    <cellStyle name="Normal 5 2 2 2 5" xfId="1828"/>
    <cellStyle name="Normal 5 2 2 2 5 2" xfId="3192"/>
    <cellStyle name="Normal 5 2 2 2 5 3" xfId="4329"/>
    <cellStyle name="Normal 5 2 2 2 5 4" xfId="5458"/>
    <cellStyle name="Normal 5 2 2 2 6" xfId="2325"/>
    <cellStyle name="Normal 5 2 2 2 6 2" xfId="3177"/>
    <cellStyle name="Normal 5 2 2 2 6 3" xfId="4314"/>
    <cellStyle name="Normal 5 2 2 2 6 4" xfId="5443"/>
    <cellStyle name="Normal 5 2 2 2 7" xfId="2472"/>
    <cellStyle name="Normal 5 2 2 2 8" xfId="3657"/>
    <cellStyle name="Normal 5 2 2 2 9" xfId="4786"/>
    <cellStyle name="Normal 5 2 2 3" xfId="808"/>
    <cellStyle name="Normal 5 2 2 3 2" xfId="1805"/>
    <cellStyle name="Normal 5 2 2 3 2 2" xfId="3195"/>
    <cellStyle name="Normal 5 2 2 3 2 2 2" xfId="3196"/>
    <cellStyle name="Normal 5 2 2 3 2 2 2 2" xfId="4333"/>
    <cellStyle name="Normal 5 2 2 3 2 2 2 3" xfId="5462"/>
    <cellStyle name="Normal 5 2 2 3 2 2 3" xfId="4332"/>
    <cellStyle name="Normal 5 2 2 3 2 2 4" xfId="5461"/>
    <cellStyle name="Normal 5 2 2 3 2 3" xfId="3197"/>
    <cellStyle name="Normal 5 2 2 3 2 3 2" xfId="4334"/>
    <cellStyle name="Normal 5 2 2 3 2 3 3" xfId="5463"/>
    <cellStyle name="Normal 5 2 2 3 2 4" xfId="3194"/>
    <cellStyle name="Normal 5 2 2 3 2 5" xfId="4331"/>
    <cellStyle name="Normal 5 2 2 3 2 6" xfId="5460"/>
    <cellStyle name="Normal 5 2 2 3 3" xfId="3198"/>
    <cellStyle name="Normal 5 2 2 3 3 2" xfId="3199"/>
    <cellStyle name="Normal 5 2 2 3 3 2 2" xfId="4336"/>
    <cellStyle name="Normal 5 2 2 3 3 2 3" xfId="5465"/>
    <cellStyle name="Normal 5 2 2 3 3 3" xfId="4335"/>
    <cellStyle name="Normal 5 2 2 3 3 4" xfId="5464"/>
    <cellStyle name="Normal 5 2 2 3 4" xfId="3200"/>
    <cellStyle name="Normal 5 2 2 3 4 2" xfId="4337"/>
    <cellStyle name="Normal 5 2 2 3 4 3" xfId="5466"/>
    <cellStyle name="Normal 5 2 2 3 5" xfId="3193"/>
    <cellStyle name="Normal 5 2 2 3 6" xfId="4330"/>
    <cellStyle name="Normal 5 2 2 3 7" xfId="5459"/>
    <cellStyle name="Normal 5 2 2 4" xfId="957"/>
    <cellStyle name="Normal 5 2 2 4 2" xfId="1864"/>
    <cellStyle name="Normal 5 2 2 4 2 2" xfId="3203"/>
    <cellStyle name="Normal 5 2 2 4 2 2 2" xfId="4340"/>
    <cellStyle name="Normal 5 2 2 4 2 2 3" xfId="5469"/>
    <cellStyle name="Normal 5 2 2 4 2 3" xfId="3202"/>
    <cellStyle name="Normal 5 2 2 4 2 4" xfId="4339"/>
    <cellStyle name="Normal 5 2 2 4 2 5" xfId="5468"/>
    <cellStyle name="Normal 5 2 2 4 3" xfId="3204"/>
    <cellStyle name="Normal 5 2 2 4 3 2" xfId="4341"/>
    <cellStyle name="Normal 5 2 2 4 3 3" xfId="5470"/>
    <cellStyle name="Normal 5 2 2 4 4" xfId="3201"/>
    <cellStyle name="Normal 5 2 2 4 5" xfId="4338"/>
    <cellStyle name="Normal 5 2 2 4 6" xfId="5467"/>
    <cellStyle name="Normal 5 2 2 5" xfId="1056"/>
    <cellStyle name="Normal 5 2 2 5 2" xfId="1941"/>
    <cellStyle name="Normal 5 2 2 5 2 2" xfId="3206"/>
    <cellStyle name="Normal 5 2 2 5 2 3" xfId="4343"/>
    <cellStyle name="Normal 5 2 2 5 2 4" xfId="5472"/>
    <cellStyle name="Normal 5 2 2 5 3" xfId="3205"/>
    <cellStyle name="Normal 5 2 2 5 4" xfId="4342"/>
    <cellStyle name="Normal 5 2 2 5 5" xfId="5471"/>
    <cellStyle name="Normal 5 2 2 6" xfId="2230"/>
    <cellStyle name="Normal 5 2 2 6 2" xfId="3207"/>
    <cellStyle name="Normal 5 2 2 6 3" xfId="4344"/>
    <cellStyle name="Normal 5 2 2 6 4" xfId="5473"/>
    <cellStyle name="Normal 5 2 2 7" xfId="3176"/>
    <cellStyle name="Normal 5 2 2 7 2" xfId="4313"/>
    <cellStyle name="Normal 5 2 2 7 3" xfId="5442"/>
    <cellStyle name="Normal 5 2 3" xfId="668"/>
    <cellStyle name="Normal 5 2 3 2" xfId="822"/>
    <cellStyle name="Normal 5 2 3 2 2" xfId="1510"/>
    <cellStyle name="Normal 5 2 3 2 2 2" xfId="3211"/>
    <cellStyle name="Normal 5 2 3 2 2 2 2" xfId="3212"/>
    <cellStyle name="Normal 5 2 3 2 2 2 2 2" xfId="4349"/>
    <cellStyle name="Normal 5 2 3 2 2 2 2 3" xfId="5478"/>
    <cellStyle name="Normal 5 2 3 2 2 2 3" xfId="4348"/>
    <cellStyle name="Normal 5 2 3 2 2 2 4" xfId="5477"/>
    <cellStyle name="Normal 5 2 3 2 2 3" xfId="3213"/>
    <cellStyle name="Normal 5 2 3 2 2 3 2" xfId="4350"/>
    <cellStyle name="Normal 5 2 3 2 2 3 3" xfId="5479"/>
    <cellStyle name="Normal 5 2 3 2 2 4" xfId="3210"/>
    <cellStyle name="Normal 5 2 3 2 2 5" xfId="4347"/>
    <cellStyle name="Normal 5 2 3 2 2 6" xfId="5476"/>
    <cellStyle name="Normal 5 2 3 2 3" xfId="1817"/>
    <cellStyle name="Normal 5 2 3 2 3 2" xfId="3215"/>
    <cellStyle name="Normal 5 2 3 2 3 2 2" xfId="4352"/>
    <cellStyle name="Normal 5 2 3 2 3 2 3" xfId="5481"/>
    <cellStyle name="Normal 5 2 3 2 3 3" xfId="3214"/>
    <cellStyle name="Normal 5 2 3 2 3 4" xfId="4351"/>
    <cellStyle name="Normal 5 2 3 2 3 5" xfId="5480"/>
    <cellStyle name="Normal 5 2 3 2 4" xfId="3216"/>
    <cellStyle name="Normal 5 2 3 2 4 2" xfId="4353"/>
    <cellStyle name="Normal 5 2 3 2 4 3" xfId="5482"/>
    <cellStyle name="Normal 5 2 3 2 5" xfId="3209"/>
    <cellStyle name="Normal 5 2 3 2 5 2" xfId="4346"/>
    <cellStyle name="Normal 5 2 3 2 5 3" xfId="5475"/>
    <cellStyle name="Normal 5 2 3 3" xfId="1314"/>
    <cellStyle name="Normal 5 2 3 3 2" xfId="3218"/>
    <cellStyle name="Normal 5 2 3 3 2 2" xfId="3219"/>
    <cellStyle name="Normal 5 2 3 3 2 2 2" xfId="4356"/>
    <cellStyle name="Normal 5 2 3 3 2 2 3" xfId="5485"/>
    <cellStyle name="Normal 5 2 3 3 2 3" xfId="4355"/>
    <cellStyle name="Normal 5 2 3 3 2 4" xfId="5484"/>
    <cellStyle name="Normal 5 2 3 3 3" xfId="3220"/>
    <cellStyle name="Normal 5 2 3 3 3 2" xfId="4357"/>
    <cellStyle name="Normal 5 2 3 3 3 3" xfId="5486"/>
    <cellStyle name="Normal 5 2 3 3 4" xfId="3217"/>
    <cellStyle name="Normal 5 2 3 3 5" xfId="4354"/>
    <cellStyle name="Normal 5 2 3 3 6" xfId="5483"/>
    <cellStyle name="Normal 5 2 3 4" xfId="3221"/>
    <cellStyle name="Normal 5 2 3 4 2" xfId="3222"/>
    <cellStyle name="Normal 5 2 3 4 2 2" xfId="4359"/>
    <cellStyle name="Normal 5 2 3 4 2 3" xfId="5488"/>
    <cellStyle name="Normal 5 2 3 4 3" xfId="4358"/>
    <cellStyle name="Normal 5 2 3 4 4" xfId="5487"/>
    <cellStyle name="Normal 5 2 3 5" xfId="3223"/>
    <cellStyle name="Normal 5 2 3 5 2" xfId="4360"/>
    <cellStyle name="Normal 5 2 3 5 3" xfId="5489"/>
    <cellStyle name="Normal 5 2 3 6" xfId="3208"/>
    <cellStyle name="Normal 5 2 3 6 2" xfId="4345"/>
    <cellStyle name="Normal 5 2 3 6 3" xfId="5474"/>
    <cellStyle name="Normal 5 2 4" xfId="879"/>
    <cellStyle name="Normal 5 2 4 2" xfId="3225"/>
    <cellStyle name="Normal 5 2 4 2 2" xfId="3226"/>
    <cellStyle name="Normal 5 2 4 2 2 2" xfId="3227"/>
    <cellStyle name="Normal 5 2 4 2 2 2 2" xfId="3228"/>
    <cellStyle name="Normal 5 2 4 2 2 2 2 2" xfId="4365"/>
    <cellStyle name="Normal 5 2 4 2 2 2 2 3" xfId="5494"/>
    <cellStyle name="Normal 5 2 4 2 2 2 3" xfId="4364"/>
    <cellStyle name="Normal 5 2 4 2 2 2 4" xfId="5493"/>
    <cellStyle name="Normal 5 2 4 2 2 3" xfId="3229"/>
    <cellStyle name="Normal 5 2 4 2 2 3 2" xfId="4366"/>
    <cellStyle name="Normal 5 2 4 2 2 3 3" xfId="5495"/>
    <cellStyle name="Normal 5 2 4 2 2 4" xfId="4363"/>
    <cellStyle name="Normal 5 2 4 2 2 5" xfId="5492"/>
    <cellStyle name="Normal 5 2 4 2 3" xfId="3230"/>
    <cellStyle name="Normal 5 2 4 2 3 2" xfId="3231"/>
    <cellStyle name="Normal 5 2 4 2 3 2 2" xfId="4368"/>
    <cellStyle name="Normal 5 2 4 2 3 2 3" xfId="5497"/>
    <cellStyle name="Normal 5 2 4 2 3 3" xfId="4367"/>
    <cellStyle name="Normal 5 2 4 2 3 4" xfId="5496"/>
    <cellStyle name="Normal 5 2 4 2 4" xfId="3232"/>
    <cellStyle name="Normal 5 2 4 2 4 2" xfId="4369"/>
    <cellStyle name="Normal 5 2 4 2 4 3" xfId="5498"/>
    <cellStyle name="Normal 5 2 4 2 5" xfId="4362"/>
    <cellStyle name="Normal 5 2 4 2 6" xfId="5491"/>
    <cellStyle name="Normal 5 2 4 3" xfId="3233"/>
    <cellStyle name="Normal 5 2 4 3 2" xfId="3234"/>
    <cellStyle name="Normal 5 2 4 3 2 2" xfId="3235"/>
    <cellStyle name="Normal 5 2 4 3 2 2 2" xfId="4372"/>
    <cellStyle name="Normal 5 2 4 3 2 2 3" xfId="5501"/>
    <cellStyle name="Normal 5 2 4 3 2 3" xfId="4371"/>
    <cellStyle name="Normal 5 2 4 3 2 4" xfId="5500"/>
    <cellStyle name="Normal 5 2 4 3 3" xfId="3236"/>
    <cellStyle name="Normal 5 2 4 3 3 2" xfId="4373"/>
    <cellStyle name="Normal 5 2 4 3 3 3" xfId="5502"/>
    <cellStyle name="Normal 5 2 4 3 4" xfId="4370"/>
    <cellStyle name="Normal 5 2 4 3 5" xfId="5499"/>
    <cellStyle name="Normal 5 2 4 4" xfId="3237"/>
    <cellStyle name="Normal 5 2 4 4 2" xfId="3238"/>
    <cellStyle name="Normal 5 2 4 4 2 2" xfId="4375"/>
    <cellStyle name="Normal 5 2 4 4 2 3" xfId="5504"/>
    <cellStyle name="Normal 5 2 4 4 3" xfId="4374"/>
    <cellStyle name="Normal 5 2 4 4 4" xfId="5503"/>
    <cellStyle name="Normal 5 2 4 5" xfId="3239"/>
    <cellStyle name="Normal 5 2 4 5 2" xfId="4376"/>
    <cellStyle name="Normal 5 2 4 5 3" xfId="5505"/>
    <cellStyle name="Normal 5 2 4 6" xfId="3224"/>
    <cellStyle name="Normal 5 2 4 7" xfId="4361"/>
    <cellStyle name="Normal 5 2 4 8" xfId="5490"/>
    <cellStyle name="Normal 5 2 5" xfId="787"/>
    <cellStyle name="Normal 5 2 5 2" xfId="1795"/>
    <cellStyle name="Normal 5 2 5 2 2" xfId="3242"/>
    <cellStyle name="Normal 5 2 5 2 2 2" xfId="3243"/>
    <cellStyle name="Normal 5 2 5 2 2 2 2" xfId="4380"/>
    <cellStyle name="Normal 5 2 5 2 2 2 3" xfId="5509"/>
    <cellStyle name="Normal 5 2 5 2 2 3" xfId="4379"/>
    <cellStyle name="Normal 5 2 5 2 2 4" xfId="5508"/>
    <cellStyle name="Normal 5 2 5 2 3" xfId="3244"/>
    <cellStyle name="Normal 5 2 5 2 3 2" xfId="4381"/>
    <cellStyle name="Normal 5 2 5 2 3 3" xfId="5510"/>
    <cellStyle name="Normal 5 2 5 2 4" xfId="3241"/>
    <cellStyle name="Normal 5 2 5 2 5" xfId="4378"/>
    <cellStyle name="Normal 5 2 5 2 6" xfId="5507"/>
    <cellStyle name="Normal 5 2 5 3" xfId="3245"/>
    <cellStyle name="Normal 5 2 5 3 2" xfId="3246"/>
    <cellStyle name="Normal 5 2 5 3 2 2" xfId="4383"/>
    <cellStyle name="Normal 5 2 5 3 2 3" xfId="5512"/>
    <cellStyle name="Normal 5 2 5 3 3" xfId="4382"/>
    <cellStyle name="Normal 5 2 5 3 4" xfId="5511"/>
    <cellStyle name="Normal 5 2 5 4" xfId="3247"/>
    <cellStyle name="Normal 5 2 5 4 2" xfId="4384"/>
    <cellStyle name="Normal 5 2 5 4 3" xfId="5513"/>
    <cellStyle name="Normal 5 2 5 5" xfId="3240"/>
    <cellStyle name="Normal 5 2 5 6" xfId="4377"/>
    <cellStyle name="Normal 5 2 5 7" xfId="5506"/>
    <cellStyle name="Normal 5 2 6" xfId="3248"/>
    <cellStyle name="Normal 5 2 6 2" xfId="3249"/>
    <cellStyle name="Normal 5 2 6 2 2" xfId="3250"/>
    <cellStyle name="Normal 5 2 6 2 2 2" xfId="4387"/>
    <cellStyle name="Normal 5 2 6 2 2 3" xfId="5516"/>
    <cellStyle name="Normal 5 2 6 2 3" xfId="4386"/>
    <cellStyle name="Normal 5 2 6 2 4" xfId="5515"/>
    <cellStyle name="Normal 5 2 6 3" xfId="3251"/>
    <cellStyle name="Normal 5 2 6 3 2" xfId="4388"/>
    <cellStyle name="Normal 5 2 6 3 3" xfId="5517"/>
    <cellStyle name="Normal 5 2 6 4" xfId="4385"/>
    <cellStyle name="Normal 5 2 6 5" xfId="5514"/>
    <cellStyle name="Normal 5 2 7" xfId="3252"/>
    <cellStyle name="Normal 5 2 7 2" xfId="3253"/>
    <cellStyle name="Normal 5 2 7 2 2" xfId="4390"/>
    <cellStyle name="Normal 5 2 7 2 3" xfId="5519"/>
    <cellStyle name="Normal 5 2 7 3" xfId="4389"/>
    <cellStyle name="Normal 5 2 7 4" xfId="5518"/>
    <cellStyle name="Normal 5 2 8" xfId="3254"/>
    <cellStyle name="Normal 5 2 9" xfId="3255"/>
    <cellStyle name="Normal 5 2 9 2" xfId="4391"/>
    <cellStyle name="Normal 5 2 9 3" xfId="5520"/>
    <cellStyle name="Normal 5 3" xfId="566"/>
    <cellStyle name="Normal 5 3 2" xfId="826"/>
    <cellStyle name="Normal 5 3 2 2" xfId="1821"/>
    <cellStyle name="Normal 5 3 2 2 2" xfId="3259"/>
    <cellStyle name="Normal 5 3 2 2 2 2" xfId="3260"/>
    <cellStyle name="Normal 5 3 2 2 2 2 2" xfId="3261"/>
    <cellStyle name="Normal 5 3 2 2 2 2 2 2" xfId="4397"/>
    <cellStyle name="Normal 5 3 2 2 2 2 2 3" xfId="5526"/>
    <cellStyle name="Normal 5 3 2 2 2 2 3" xfId="4396"/>
    <cellStyle name="Normal 5 3 2 2 2 2 4" xfId="5525"/>
    <cellStyle name="Normal 5 3 2 2 2 3" xfId="3262"/>
    <cellStyle name="Normal 5 3 2 2 2 3 2" xfId="4398"/>
    <cellStyle name="Normal 5 3 2 2 2 3 3" xfId="5527"/>
    <cellStyle name="Normal 5 3 2 2 2 4" xfId="4395"/>
    <cellStyle name="Normal 5 3 2 2 2 5" xfId="5524"/>
    <cellStyle name="Normal 5 3 2 2 3" xfId="3263"/>
    <cellStyle name="Normal 5 3 2 2 3 2" xfId="3264"/>
    <cellStyle name="Normal 5 3 2 2 3 2 2" xfId="4400"/>
    <cellStyle name="Normal 5 3 2 2 3 2 3" xfId="5529"/>
    <cellStyle name="Normal 5 3 2 2 3 3" xfId="4399"/>
    <cellStyle name="Normal 5 3 2 2 3 4" xfId="5528"/>
    <cellStyle name="Normal 5 3 2 2 4" xfId="3265"/>
    <cellStyle name="Normal 5 3 2 2 4 2" xfId="4401"/>
    <cellStyle name="Normal 5 3 2 2 4 3" xfId="5530"/>
    <cellStyle name="Normal 5 3 2 2 5" xfId="3258"/>
    <cellStyle name="Normal 5 3 2 2 6" xfId="4394"/>
    <cellStyle name="Normal 5 3 2 2 7" xfId="5523"/>
    <cellStyle name="Normal 5 3 2 3" xfId="3266"/>
    <cellStyle name="Normal 5 3 2 3 2" xfId="3267"/>
    <cellStyle name="Normal 5 3 2 3 2 2" xfId="3268"/>
    <cellStyle name="Normal 5 3 2 3 2 2 2" xfId="4404"/>
    <cellStyle name="Normal 5 3 2 3 2 2 3" xfId="5533"/>
    <cellStyle name="Normal 5 3 2 3 2 3" xfId="4403"/>
    <cellStyle name="Normal 5 3 2 3 2 4" xfId="5532"/>
    <cellStyle name="Normal 5 3 2 3 3" xfId="3269"/>
    <cellStyle name="Normal 5 3 2 3 3 2" xfId="4405"/>
    <cellStyle name="Normal 5 3 2 3 3 3" xfId="5534"/>
    <cellStyle name="Normal 5 3 2 3 4" xfId="4402"/>
    <cellStyle name="Normal 5 3 2 3 5" xfId="5531"/>
    <cellStyle name="Normal 5 3 2 4" xfId="3270"/>
    <cellStyle name="Normal 5 3 2 4 2" xfId="3271"/>
    <cellStyle name="Normal 5 3 2 4 2 2" xfId="4407"/>
    <cellStyle name="Normal 5 3 2 4 2 3" xfId="5536"/>
    <cellStyle name="Normal 5 3 2 4 3" xfId="4406"/>
    <cellStyle name="Normal 5 3 2 4 4" xfId="5535"/>
    <cellStyle name="Normal 5 3 2 5" xfId="3272"/>
    <cellStyle name="Normal 5 3 2 5 2" xfId="4408"/>
    <cellStyle name="Normal 5 3 2 5 3" xfId="5537"/>
    <cellStyle name="Normal 5 3 2 6" xfId="3257"/>
    <cellStyle name="Normal 5 3 2 7" xfId="4393"/>
    <cellStyle name="Normal 5 3 2 8" xfId="5522"/>
    <cellStyle name="Normal 5 3 3" xfId="782"/>
    <cellStyle name="Normal 5 3 3 2" xfId="1792"/>
    <cellStyle name="Normal 5 3 3 2 2" xfId="3275"/>
    <cellStyle name="Normal 5 3 3 2 2 2" xfId="3276"/>
    <cellStyle name="Normal 5 3 3 2 2 2 2" xfId="4412"/>
    <cellStyle name="Normal 5 3 3 2 2 2 3" xfId="5541"/>
    <cellStyle name="Normal 5 3 3 2 2 3" xfId="4411"/>
    <cellStyle name="Normal 5 3 3 2 2 4" xfId="5540"/>
    <cellStyle name="Normal 5 3 3 2 3" xfId="3277"/>
    <cellStyle name="Normal 5 3 3 2 3 2" xfId="4413"/>
    <cellStyle name="Normal 5 3 3 2 3 3" xfId="5542"/>
    <cellStyle name="Normal 5 3 3 2 4" xfId="3274"/>
    <cellStyle name="Normal 5 3 3 2 5" xfId="4410"/>
    <cellStyle name="Normal 5 3 3 2 6" xfId="5539"/>
    <cellStyle name="Normal 5 3 3 3" xfId="3278"/>
    <cellStyle name="Normal 5 3 3 3 2" xfId="3279"/>
    <cellStyle name="Normal 5 3 3 3 2 2" xfId="4415"/>
    <cellStyle name="Normal 5 3 3 3 2 3" xfId="5544"/>
    <cellStyle name="Normal 5 3 3 3 3" xfId="4414"/>
    <cellStyle name="Normal 5 3 3 3 4" xfId="5543"/>
    <cellStyle name="Normal 5 3 3 4" xfId="3280"/>
    <cellStyle name="Normal 5 3 3 4 2" xfId="4416"/>
    <cellStyle name="Normal 5 3 3 4 3" xfId="5545"/>
    <cellStyle name="Normal 5 3 3 5" xfId="3273"/>
    <cellStyle name="Normal 5 3 3 6" xfId="4409"/>
    <cellStyle name="Normal 5 3 3 7" xfId="5538"/>
    <cellStyle name="Normal 5 3 4" xfId="3281"/>
    <cellStyle name="Normal 5 3 4 2" xfId="3282"/>
    <cellStyle name="Normal 5 3 4 2 2" xfId="3283"/>
    <cellStyle name="Normal 5 3 4 2 2 2" xfId="4419"/>
    <cellStyle name="Normal 5 3 4 2 2 3" xfId="5548"/>
    <cellStyle name="Normal 5 3 4 2 3" xfId="4418"/>
    <cellStyle name="Normal 5 3 4 2 4" xfId="5547"/>
    <cellStyle name="Normal 5 3 4 3" xfId="3284"/>
    <cellStyle name="Normal 5 3 4 3 2" xfId="4420"/>
    <cellStyle name="Normal 5 3 4 3 3" xfId="5549"/>
    <cellStyle name="Normal 5 3 4 4" xfId="4417"/>
    <cellStyle name="Normal 5 3 4 5" xfId="5546"/>
    <cellStyle name="Normal 5 3 5" xfId="3285"/>
    <cellStyle name="Normal 5 3 5 2" xfId="3286"/>
    <cellStyle name="Normal 5 3 5 2 2" xfId="4422"/>
    <cellStyle name="Normal 5 3 5 2 3" xfId="5551"/>
    <cellStyle name="Normal 5 3 5 3" xfId="4421"/>
    <cellStyle name="Normal 5 3 5 4" xfId="5550"/>
    <cellStyle name="Normal 5 3 6" xfId="3287"/>
    <cellStyle name="Normal 5 3 6 2" xfId="4423"/>
    <cellStyle name="Normal 5 3 6 3" xfId="5552"/>
    <cellStyle name="Normal 5 3 7" xfId="3288"/>
    <cellStyle name="Normal 5 3 8" xfId="3256"/>
    <cellStyle name="Normal 5 3 8 2" xfId="4392"/>
    <cellStyle name="Normal 5 3 8 3" xfId="5521"/>
    <cellStyle name="Normal 5 4" xfId="680"/>
    <cellStyle name="Normal 5 4 2" xfId="818"/>
    <cellStyle name="Normal 5 4 2 2" xfId="1512"/>
    <cellStyle name="Normal 5 4 2 2 2" xfId="1656"/>
    <cellStyle name="Normal 5 4 2 2 2 2" xfId="2212"/>
    <cellStyle name="Normal 5 4 2 2 2 2 2" xfId="3293"/>
    <cellStyle name="Normal 5 4 2 2 2 2 3" xfId="4428"/>
    <cellStyle name="Normal 5 4 2 2 2 2 4" xfId="5557"/>
    <cellStyle name="Normal 5 4 2 2 2 3" xfId="3292"/>
    <cellStyle name="Normal 5 4 2 2 2 3 2" xfId="4427"/>
    <cellStyle name="Normal 5 4 2 2 2 3 3" xfId="5556"/>
    <cellStyle name="Normal 5 4 2 2 2 4" xfId="2656"/>
    <cellStyle name="Normal 5 4 2 2 2 5" xfId="3841"/>
    <cellStyle name="Normal 5 4 2 2 2 6" xfId="4970"/>
    <cellStyle name="Normal 5 4 2 2 3" xfId="2087"/>
    <cellStyle name="Normal 5 4 2 2 3 2" xfId="3294"/>
    <cellStyle name="Normal 5 4 2 2 3 3" xfId="4429"/>
    <cellStyle name="Normal 5 4 2 2 3 4" xfId="5558"/>
    <cellStyle name="Normal 5 4 2 2 4" xfId="2387"/>
    <cellStyle name="Normal 5 4 2 2 4 2" xfId="3291"/>
    <cellStyle name="Normal 5 4 2 2 4 3" xfId="4426"/>
    <cellStyle name="Normal 5 4 2 2 4 4" xfId="5555"/>
    <cellStyle name="Normal 5 4 2 2 5" xfId="2534"/>
    <cellStyle name="Normal 5 4 2 2 6" xfId="3719"/>
    <cellStyle name="Normal 5 4 2 2 7" xfId="4848"/>
    <cellStyle name="Normal 5 4 2 3" xfId="1315"/>
    <cellStyle name="Normal 5 4 2 3 2" xfId="2026"/>
    <cellStyle name="Normal 5 4 2 3 2 2" xfId="3296"/>
    <cellStyle name="Normal 5 4 2 3 2 3" xfId="4431"/>
    <cellStyle name="Normal 5 4 2 3 2 4" xfId="5560"/>
    <cellStyle name="Normal 5 4 2 3 3" xfId="3295"/>
    <cellStyle name="Normal 5 4 2 3 3 2" xfId="4430"/>
    <cellStyle name="Normal 5 4 2 3 3 3" xfId="5559"/>
    <cellStyle name="Normal 5 4 2 3 4" xfId="2595"/>
    <cellStyle name="Normal 5 4 2 3 5" xfId="3780"/>
    <cellStyle name="Normal 5 4 2 3 6" xfId="4909"/>
    <cellStyle name="Normal 5 4 2 4" xfId="1595"/>
    <cellStyle name="Normal 5 4 2 4 2" xfId="2151"/>
    <cellStyle name="Normal 5 4 2 4 3" xfId="3297"/>
    <cellStyle name="Normal 5 4 2 4 4" xfId="4432"/>
    <cellStyle name="Normal 5 4 2 4 5" xfId="5561"/>
    <cellStyle name="Normal 5 4 2 5" xfId="1813"/>
    <cellStyle name="Normal 5 4 2 5 2" xfId="3290"/>
    <cellStyle name="Normal 5 4 2 5 3" xfId="4425"/>
    <cellStyle name="Normal 5 4 2 5 4" xfId="5554"/>
    <cellStyle name="Normal 5 4 2 6" xfId="2326"/>
    <cellStyle name="Normal 5 4 2 7" xfId="2473"/>
    <cellStyle name="Normal 5 4 2 8" xfId="3658"/>
    <cellStyle name="Normal 5 4 2 9" xfId="4787"/>
    <cellStyle name="Normal 5 4 3" xfId="948"/>
    <cellStyle name="Normal 5 4 3 2" xfId="1511"/>
    <cellStyle name="Normal 5 4 3 2 2" xfId="3300"/>
    <cellStyle name="Normal 5 4 3 2 2 2" xfId="4435"/>
    <cellStyle name="Normal 5 4 3 2 2 3" xfId="5564"/>
    <cellStyle name="Normal 5 4 3 2 3" xfId="3299"/>
    <cellStyle name="Normal 5 4 3 2 4" xfId="4434"/>
    <cellStyle name="Normal 5 4 3 2 5" xfId="5563"/>
    <cellStyle name="Normal 5 4 3 3" xfId="1863"/>
    <cellStyle name="Normal 5 4 3 3 2" xfId="3301"/>
    <cellStyle name="Normal 5 4 3 3 3" xfId="4436"/>
    <cellStyle name="Normal 5 4 3 3 4" xfId="5565"/>
    <cellStyle name="Normal 5 4 3 4" xfId="3298"/>
    <cellStyle name="Normal 5 4 3 4 2" xfId="4433"/>
    <cellStyle name="Normal 5 4 3 4 3" xfId="5562"/>
    <cellStyle name="Normal 5 4 4" xfId="1051"/>
    <cellStyle name="Normal 5 4 4 2" xfId="1936"/>
    <cellStyle name="Normal 5 4 4 2 2" xfId="3303"/>
    <cellStyle name="Normal 5 4 4 2 3" xfId="4438"/>
    <cellStyle name="Normal 5 4 4 2 4" xfId="5567"/>
    <cellStyle name="Normal 5 4 4 3" xfId="3302"/>
    <cellStyle name="Normal 5 4 4 4" xfId="4437"/>
    <cellStyle name="Normal 5 4 4 5" xfId="5566"/>
    <cellStyle name="Normal 5 4 5" xfId="2229"/>
    <cellStyle name="Normal 5 4 5 2" xfId="3304"/>
    <cellStyle name="Normal 5 4 5 3" xfId="4439"/>
    <cellStyle name="Normal 5 4 5 4" xfId="5568"/>
    <cellStyle name="Normal 5 4 6" xfId="3289"/>
    <cellStyle name="Normal 5 4 6 2" xfId="4424"/>
    <cellStyle name="Normal 5 4 6 3" xfId="5553"/>
    <cellStyle name="Normal 5 5" xfId="563"/>
    <cellStyle name="Normal 5 5 2" xfId="839"/>
    <cellStyle name="Normal 5 5 2 2" xfId="1317"/>
    <cellStyle name="Normal 5 5 2 2 2" xfId="3308"/>
    <cellStyle name="Normal 5 5 2 2 2 2" xfId="3309"/>
    <cellStyle name="Normal 5 5 2 2 2 2 2" xfId="4444"/>
    <cellStyle name="Normal 5 5 2 2 2 2 3" xfId="5573"/>
    <cellStyle name="Normal 5 5 2 2 2 3" xfId="4443"/>
    <cellStyle name="Normal 5 5 2 2 2 4" xfId="5572"/>
    <cellStyle name="Normal 5 5 2 2 3" xfId="3310"/>
    <cellStyle name="Normal 5 5 2 2 3 2" xfId="4445"/>
    <cellStyle name="Normal 5 5 2 2 3 3" xfId="5574"/>
    <cellStyle name="Normal 5 5 2 2 4" xfId="3307"/>
    <cellStyle name="Normal 5 5 2 2 5" xfId="4442"/>
    <cellStyle name="Normal 5 5 2 2 6" xfId="5571"/>
    <cellStyle name="Normal 5 5 2 3" xfId="1833"/>
    <cellStyle name="Normal 5 5 2 3 2" xfId="3312"/>
    <cellStyle name="Normal 5 5 2 3 2 2" xfId="4447"/>
    <cellStyle name="Normal 5 5 2 3 2 3" xfId="5576"/>
    <cellStyle name="Normal 5 5 2 3 3" xfId="3311"/>
    <cellStyle name="Normal 5 5 2 3 4" xfId="4446"/>
    <cellStyle name="Normal 5 5 2 3 5" xfId="5575"/>
    <cellStyle name="Normal 5 5 2 4" xfId="3313"/>
    <cellStyle name="Normal 5 5 2 4 2" xfId="4448"/>
    <cellStyle name="Normal 5 5 2 4 3" xfId="5577"/>
    <cellStyle name="Normal 5 5 2 5" xfId="3306"/>
    <cellStyle name="Normal 5 5 2 5 2" xfId="4441"/>
    <cellStyle name="Normal 5 5 2 5 3" xfId="5570"/>
    <cellStyle name="Normal 5 5 3" xfId="970"/>
    <cellStyle name="Normal 5 5 3 2" xfId="3315"/>
    <cellStyle name="Normal 5 5 3 2 2" xfId="3316"/>
    <cellStyle name="Normal 5 5 3 2 2 2" xfId="4451"/>
    <cellStyle name="Normal 5 5 3 2 2 3" xfId="5580"/>
    <cellStyle name="Normal 5 5 3 2 3" xfId="4450"/>
    <cellStyle name="Normal 5 5 3 2 4" xfId="5579"/>
    <cellStyle name="Normal 5 5 3 3" xfId="3317"/>
    <cellStyle name="Normal 5 5 3 3 2" xfId="4452"/>
    <cellStyle name="Normal 5 5 3 3 3" xfId="5581"/>
    <cellStyle name="Normal 5 5 3 4" xfId="3314"/>
    <cellStyle name="Normal 5 5 3 4 2" xfId="4449"/>
    <cellStyle name="Normal 5 5 3 4 3" xfId="5578"/>
    <cellStyle name="Normal 5 5 4" xfId="1316"/>
    <cellStyle name="Normal 5 5 4 2" xfId="3319"/>
    <cellStyle name="Normal 5 5 4 2 2" xfId="4454"/>
    <cellStyle name="Normal 5 5 4 2 3" xfId="5583"/>
    <cellStyle name="Normal 5 5 4 3" xfId="3318"/>
    <cellStyle name="Normal 5 5 4 4" xfId="4453"/>
    <cellStyle name="Normal 5 5 4 5" xfId="5582"/>
    <cellStyle name="Normal 5 5 5" xfId="3320"/>
    <cellStyle name="Normal 5 5 5 2" xfId="4455"/>
    <cellStyle name="Normal 5 5 5 3" xfId="5584"/>
    <cellStyle name="Normal 5 5 6" xfId="3305"/>
    <cellStyle name="Normal 5 5 6 2" xfId="4440"/>
    <cellStyle name="Normal 5 5 6 3" xfId="5569"/>
    <cellStyle name="Normal 5 6" xfId="878"/>
    <cellStyle name="Normal 5 6 2" xfId="1319"/>
    <cellStyle name="Normal 5 6 2 2" xfId="1513"/>
    <cellStyle name="Normal 5 6 2 2 2" xfId="3324"/>
    <cellStyle name="Normal 5 6 2 2 2 2" xfId="4459"/>
    <cellStyle name="Normal 5 6 2 2 2 3" xfId="5588"/>
    <cellStyle name="Normal 5 6 2 2 3" xfId="3323"/>
    <cellStyle name="Normal 5 6 2 2 3 2" xfId="4458"/>
    <cellStyle name="Normal 5 6 2 2 3 3" xfId="5587"/>
    <cellStyle name="Normal 5 6 2 3" xfId="3325"/>
    <cellStyle name="Normal 5 6 2 3 2" xfId="4460"/>
    <cellStyle name="Normal 5 6 2 3 3" xfId="5589"/>
    <cellStyle name="Normal 5 6 2 4" xfId="3322"/>
    <cellStyle name="Normal 5 6 2 4 2" xfId="4457"/>
    <cellStyle name="Normal 5 6 2 4 3" xfId="5586"/>
    <cellStyle name="Normal 5 6 3" xfId="1318"/>
    <cellStyle name="Normal 5 6 3 2" xfId="3327"/>
    <cellStyle name="Normal 5 6 3 2 2" xfId="4462"/>
    <cellStyle name="Normal 5 6 3 2 3" xfId="5591"/>
    <cellStyle name="Normal 5 6 3 3" xfId="3326"/>
    <cellStyle name="Normal 5 6 3 4" xfId="4461"/>
    <cellStyle name="Normal 5 6 3 5" xfId="5590"/>
    <cellStyle name="Normal 5 6 4" xfId="3328"/>
    <cellStyle name="Normal 5 6 4 2" xfId="4463"/>
    <cellStyle name="Normal 5 6 4 3" xfId="5592"/>
    <cellStyle name="Normal 5 6 5" xfId="3321"/>
    <cellStyle name="Normal 5 6 5 2" xfId="4456"/>
    <cellStyle name="Normal 5 6 5 3" xfId="5585"/>
    <cellStyle name="Normal 5 7" xfId="774"/>
    <cellStyle name="Normal 5 7 2" xfId="1508"/>
    <cellStyle name="Normal 5 7 2 2" xfId="3331"/>
    <cellStyle name="Normal 5 7 2 2 2" xfId="4466"/>
    <cellStyle name="Normal 5 7 2 2 3" xfId="5595"/>
    <cellStyle name="Normal 5 7 2 3" xfId="3330"/>
    <cellStyle name="Normal 5 7 2 4" xfId="4465"/>
    <cellStyle name="Normal 5 7 2 5" xfId="5594"/>
    <cellStyle name="Normal 5 7 3" xfId="1790"/>
    <cellStyle name="Normal 5 7 3 2" xfId="3332"/>
    <cellStyle name="Normal 5 7 3 3" xfId="4467"/>
    <cellStyle name="Normal 5 7 3 4" xfId="5596"/>
    <cellStyle name="Normal 5 7 4" xfId="3329"/>
    <cellStyle name="Normal 5 7 4 2" xfId="4464"/>
    <cellStyle name="Normal 5 7 4 3" xfId="5593"/>
    <cellStyle name="Normal 5 8" xfId="1709"/>
    <cellStyle name="Normal 5 8 2" xfId="3333"/>
    <cellStyle name="Normal 5 9" xfId="3334"/>
    <cellStyle name="Normal 5 9 2" xfId="3335"/>
    <cellStyle name="Normal 5 9 2 2" xfId="4469"/>
    <cellStyle name="Normal 5 9 2 3" xfId="5598"/>
    <cellStyle name="Normal 5 9 3" xfId="4468"/>
    <cellStyle name="Normal 5 9 4" xfId="5597"/>
    <cellStyle name="Normal 50" xfId="5853"/>
    <cellStyle name="Normal 6" xfId="567"/>
    <cellStyle name="Normal 6 2" xfId="568"/>
    <cellStyle name="Normal 6 2 10" xfId="3338"/>
    <cellStyle name="Normal 6 2 10 2" xfId="4471"/>
    <cellStyle name="Normal 6 2 10 3" xfId="5600"/>
    <cellStyle name="Normal 6 2 11" xfId="3337"/>
    <cellStyle name="Normal 6 2 11 2" xfId="4470"/>
    <cellStyle name="Normal 6 2 11 3" xfId="5599"/>
    <cellStyle name="Normal 6 2 2" xfId="669"/>
    <cellStyle name="Normal 6 2 2 2" xfId="834"/>
    <cellStyle name="Normal 6 2 2 2 2" xfId="1514"/>
    <cellStyle name="Normal 6 2 2 2 2 2" xfId="1657"/>
    <cellStyle name="Normal 6 2 2 2 2 2 2" xfId="2213"/>
    <cellStyle name="Normal 6 2 2 2 2 2 2 2" xfId="3344"/>
    <cellStyle name="Normal 6 2 2 2 2 2 2 2 2" xfId="4477"/>
    <cellStyle name="Normal 6 2 2 2 2 2 2 2 3" xfId="5606"/>
    <cellStyle name="Normal 6 2 2 2 2 2 2 3" xfId="3343"/>
    <cellStyle name="Normal 6 2 2 2 2 2 2 4" xfId="4476"/>
    <cellStyle name="Normal 6 2 2 2 2 2 2 5" xfId="5605"/>
    <cellStyle name="Normal 6 2 2 2 2 2 3" xfId="3345"/>
    <cellStyle name="Normal 6 2 2 2 2 2 3 2" xfId="4478"/>
    <cellStyle name="Normal 6 2 2 2 2 2 3 3" xfId="5607"/>
    <cellStyle name="Normal 6 2 2 2 2 2 4" xfId="3342"/>
    <cellStyle name="Normal 6 2 2 2 2 2 4 2" xfId="4475"/>
    <cellStyle name="Normal 6 2 2 2 2 2 4 3" xfId="5604"/>
    <cellStyle name="Normal 6 2 2 2 2 2 5" xfId="2657"/>
    <cellStyle name="Normal 6 2 2 2 2 2 6" xfId="3842"/>
    <cellStyle name="Normal 6 2 2 2 2 2 7" xfId="4971"/>
    <cellStyle name="Normal 6 2 2 2 2 3" xfId="2088"/>
    <cellStyle name="Normal 6 2 2 2 2 3 2" xfId="3347"/>
    <cellStyle name="Normal 6 2 2 2 2 3 2 2" xfId="4480"/>
    <cellStyle name="Normal 6 2 2 2 2 3 2 3" xfId="5609"/>
    <cellStyle name="Normal 6 2 2 2 2 3 3" xfId="3346"/>
    <cellStyle name="Normal 6 2 2 2 2 3 4" xfId="4479"/>
    <cellStyle name="Normal 6 2 2 2 2 3 5" xfId="5608"/>
    <cellStyle name="Normal 6 2 2 2 2 4" xfId="2388"/>
    <cellStyle name="Normal 6 2 2 2 2 4 2" xfId="3348"/>
    <cellStyle name="Normal 6 2 2 2 2 4 3" xfId="4481"/>
    <cellStyle name="Normal 6 2 2 2 2 4 4" xfId="5610"/>
    <cellStyle name="Normal 6 2 2 2 2 5" xfId="3341"/>
    <cellStyle name="Normal 6 2 2 2 2 5 2" xfId="4474"/>
    <cellStyle name="Normal 6 2 2 2 2 5 3" xfId="5603"/>
    <cellStyle name="Normal 6 2 2 2 2 6" xfId="2535"/>
    <cellStyle name="Normal 6 2 2 2 2 7" xfId="3720"/>
    <cellStyle name="Normal 6 2 2 2 2 8" xfId="4849"/>
    <cellStyle name="Normal 6 2 2 2 3" xfId="1321"/>
    <cellStyle name="Normal 6 2 2 2 3 2" xfId="2027"/>
    <cellStyle name="Normal 6 2 2 2 3 2 2" xfId="3351"/>
    <cellStyle name="Normal 6 2 2 2 3 2 2 2" xfId="4484"/>
    <cellStyle name="Normal 6 2 2 2 3 2 2 3" xfId="5613"/>
    <cellStyle name="Normal 6 2 2 2 3 2 3" xfId="3350"/>
    <cellStyle name="Normal 6 2 2 2 3 2 4" xfId="4483"/>
    <cellStyle name="Normal 6 2 2 2 3 2 5" xfId="5612"/>
    <cellStyle name="Normal 6 2 2 2 3 3" xfId="3352"/>
    <cellStyle name="Normal 6 2 2 2 3 3 2" xfId="4485"/>
    <cellStyle name="Normal 6 2 2 2 3 3 3" xfId="5614"/>
    <cellStyle name="Normal 6 2 2 2 3 4" xfId="3349"/>
    <cellStyle name="Normal 6 2 2 2 3 4 2" xfId="4482"/>
    <cellStyle name="Normal 6 2 2 2 3 4 3" xfId="5611"/>
    <cellStyle name="Normal 6 2 2 2 3 5" xfId="2596"/>
    <cellStyle name="Normal 6 2 2 2 3 6" xfId="3781"/>
    <cellStyle name="Normal 6 2 2 2 3 7" xfId="4910"/>
    <cellStyle name="Normal 6 2 2 2 4" xfId="1596"/>
    <cellStyle name="Normal 6 2 2 2 4 2" xfId="2152"/>
    <cellStyle name="Normal 6 2 2 2 4 2 2" xfId="3354"/>
    <cellStyle name="Normal 6 2 2 2 4 2 3" xfId="4487"/>
    <cellStyle name="Normal 6 2 2 2 4 2 4" xfId="5616"/>
    <cellStyle name="Normal 6 2 2 2 4 3" xfId="3353"/>
    <cellStyle name="Normal 6 2 2 2 4 4" xfId="4486"/>
    <cellStyle name="Normal 6 2 2 2 4 5" xfId="5615"/>
    <cellStyle name="Normal 6 2 2 2 5" xfId="1829"/>
    <cellStyle name="Normal 6 2 2 2 5 2" xfId="3355"/>
    <cellStyle name="Normal 6 2 2 2 5 3" xfId="4488"/>
    <cellStyle name="Normal 6 2 2 2 5 4" xfId="5617"/>
    <cellStyle name="Normal 6 2 2 2 6" xfId="2327"/>
    <cellStyle name="Normal 6 2 2 2 6 2" xfId="3340"/>
    <cellStyle name="Normal 6 2 2 2 6 3" xfId="4473"/>
    <cellStyle name="Normal 6 2 2 2 6 4" xfId="5602"/>
    <cellStyle name="Normal 6 2 2 2 7" xfId="2474"/>
    <cellStyle name="Normal 6 2 2 2 8" xfId="3659"/>
    <cellStyle name="Normal 6 2 2 2 9" xfId="4788"/>
    <cellStyle name="Normal 6 2 2 3" xfId="809"/>
    <cellStyle name="Normal 6 2 2 3 2" xfId="1806"/>
    <cellStyle name="Normal 6 2 2 3 2 2" xfId="3358"/>
    <cellStyle name="Normal 6 2 2 3 2 2 2" xfId="3359"/>
    <cellStyle name="Normal 6 2 2 3 2 2 2 2" xfId="4492"/>
    <cellStyle name="Normal 6 2 2 3 2 2 2 3" xfId="5621"/>
    <cellStyle name="Normal 6 2 2 3 2 2 3" xfId="4491"/>
    <cellStyle name="Normal 6 2 2 3 2 2 4" xfId="5620"/>
    <cellStyle name="Normal 6 2 2 3 2 3" xfId="3360"/>
    <cellStyle name="Normal 6 2 2 3 2 3 2" xfId="4493"/>
    <cellStyle name="Normal 6 2 2 3 2 3 3" xfId="5622"/>
    <cellStyle name="Normal 6 2 2 3 2 4" xfId="3357"/>
    <cellStyle name="Normal 6 2 2 3 2 5" xfId="4490"/>
    <cellStyle name="Normal 6 2 2 3 2 6" xfId="5619"/>
    <cellStyle name="Normal 6 2 2 3 3" xfId="3361"/>
    <cellStyle name="Normal 6 2 2 3 3 2" xfId="3362"/>
    <cellStyle name="Normal 6 2 2 3 3 2 2" xfId="4495"/>
    <cellStyle name="Normal 6 2 2 3 3 2 3" xfId="5624"/>
    <cellStyle name="Normal 6 2 2 3 3 3" xfId="4494"/>
    <cellStyle name="Normal 6 2 2 3 3 4" xfId="5623"/>
    <cellStyle name="Normal 6 2 2 3 4" xfId="3363"/>
    <cellStyle name="Normal 6 2 2 3 4 2" xfId="4496"/>
    <cellStyle name="Normal 6 2 2 3 4 3" xfId="5625"/>
    <cellStyle name="Normal 6 2 2 3 5" xfId="3356"/>
    <cellStyle name="Normal 6 2 2 3 6" xfId="4489"/>
    <cellStyle name="Normal 6 2 2 3 7" xfId="5618"/>
    <cellStyle name="Normal 6 2 2 4" xfId="1320"/>
    <cellStyle name="Normal 6 2 2 4 2" xfId="3365"/>
    <cellStyle name="Normal 6 2 2 4 2 2" xfId="3366"/>
    <cellStyle name="Normal 6 2 2 4 2 2 2" xfId="4499"/>
    <cellStyle name="Normal 6 2 2 4 2 2 3" xfId="5628"/>
    <cellStyle name="Normal 6 2 2 4 2 3" xfId="4498"/>
    <cellStyle name="Normal 6 2 2 4 2 4" xfId="5627"/>
    <cellStyle name="Normal 6 2 2 4 3" xfId="3367"/>
    <cellStyle name="Normal 6 2 2 4 3 2" xfId="4500"/>
    <cellStyle name="Normal 6 2 2 4 3 3" xfId="5629"/>
    <cellStyle name="Normal 6 2 2 4 4" xfId="3364"/>
    <cellStyle name="Normal 6 2 2 4 5" xfId="4497"/>
    <cellStyle name="Normal 6 2 2 4 6" xfId="5626"/>
    <cellStyle name="Normal 6 2 2 5" xfId="3368"/>
    <cellStyle name="Normal 6 2 2 5 2" xfId="3369"/>
    <cellStyle name="Normal 6 2 2 5 2 2" xfId="4502"/>
    <cellStyle name="Normal 6 2 2 5 2 3" xfId="5631"/>
    <cellStyle name="Normal 6 2 2 5 3" xfId="4501"/>
    <cellStyle name="Normal 6 2 2 5 4" xfId="5630"/>
    <cellStyle name="Normal 6 2 2 6" xfId="3370"/>
    <cellStyle name="Normal 6 2 2 6 2" xfId="4503"/>
    <cellStyle name="Normal 6 2 2 6 3" xfId="5632"/>
    <cellStyle name="Normal 6 2 2 7" xfId="3339"/>
    <cellStyle name="Normal 6 2 2 7 2" xfId="4472"/>
    <cellStyle name="Normal 6 2 2 7 3" xfId="5601"/>
    <cellStyle name="Normal 6 2 3" xfId="823"/>
    <cellStyle name="Normal 6 2 3 2" xfId="1818"/>
    <cellStyle name="Normal 6 2 3 2 2" xfId="3373"/>
    <cellStyle name="Normal 6 2 3 2 2 2" xfId="3374"/>
    <cellStyle name="Normal 6 2 3 2 2 2 2" xfId="3375"/>
    <cellStyle name="Normal 6 2 3 2 2 2 2 2" xfId="4508"/>
    <cellStyle name="Normal 6 2 3 2 2 2 2 3" xfId="5637"/>
    <cellStyle name="Normal 6 2 3 2 2 2 3" xfId="4507"/>
    <cellStyle name="Normal 6 2 3 2 2 2 4" xfId="5636"/>
    <cellStyle name="Normal 6 2 3 2 2 3" xfId="3376"/>
    <cellStyle name="Normal 6 2 3 2 2 3 2" xfId="4509"/>
    <cellStyle name="Normal 6 2 3 2 2 3 3" xfId="5638"/>
    <cellStyle name="Normal 6 2 3 2 2 4" xfId="4506"/>
    <cellStyle name="Normal 6 2 3 2 2 5" xfId="5635"/>
    <cellStyle name="Normal 6 2 3 2 3" xfId="3377"/>
    <cellStyle name="Normal 6 2 3 2 3 2" xfId="3378"/>
    <cellStyle name="Normal 6 2 3 2 3 2 2" xfId="4511"/>
    <cellStyle name="Normal 6 2 3 2 3 2 3" xfId="5640"/>
    <cellStyle name="Normal 6 2 3 2 3 3" xfId="4510"/>
    <cellStyle name="Normal 6 2 3 2 3 4" xfId="5639"/>
    <cellStyle name="Normal 6 2 3 2 4" xfId="3379"/>
    <cellStyle name="Normal 6 2 3 2 4 2" xfId="4512"/>
    <cellStyle name="Normal 6 2 3 2 4 3" xfId="5641"/>
    <cellStyle name="Normal 6 2 3 2 5" xfId="3372"/>
    <cellStyle name="Normal 6 2 3 2 6" xfId="4505"/>
    <cellStyle name="Normal 6 2 3 2 7" xfId="5634"/>
    <cellStyle name="Normal 6 2 3 3" xfId="3380"/>
    <cellStyle name="Normal 6 2 3 3 2" xfId="3381"/>
    <cellStyle name="Normal 6 2 3 3 2 2" xfId="3382"/>
    <cellStyle name="Normal 6 2 3 3 2 2 2" xfId="4515"/>
    <cellStyle name="Normal 6 2 3 3 2 2 3" xfId="5644"/>
    <cellStyle name="Normal 6 2 3 3 2 3" xfId="4514"/>
    <cellStyle name="Normal 6 2 3 3 2 4" xfId="5643"/>
    <cellStyle name="Normal 6 2 3 3 3" xfId="3383"/>
    <cellStyle name="Normal 6 2 3 3 3 2" xfId="4516"/>
    <cellStyle name="Normal 6 2 3 3 3 3" xfId="5645"/>
    <cellStyle name="Normal 6 2 3 3 4" xfId="4513"/>
    <cellStyle name="Normal 6 2 3 3 5" xfId="5642"/>
    <cellStyle name="Normal 6 2 3 4" xfId="3384"/>
    <cellStyle name="Normal 6 2 3 4 2" xfId="3385"/>
    <cellStyle name="Normal 6 2 3 4 2 2" xfId="4518"/>
    <cellStyle name="Normal 6 2 3 4 2 3" xfId="5647"/>
    <cellStyle name="Normal 6 2 3 4 3" xfId="4517"/>
    <cellStyle name="Normal 6 2 3 4 4" xfId="5646"/>
    <cellStyle name="Normal 6 2 3 5" xfId="3386"/>
    <cellStyle name="Normal 6 2 3 5 2" xfId="4519"/>
    <cellStyle name="Normal 6 2 3 5 3" xfId="5648"/>
    <cellStyle name="Normal 6 2 3 6" xfId="3371"/>
    <cellStyle name="Normal 6 2 3 7" xfId="4504"/>
    <cellStyle name="Normal 6 2 3 8" xfId="5633"/>
    <cellStyle name="Normal 6 2 4" xfId="881"/>
    <cellStyle name="Normal 6 2 4 2" xfId="3388"/>
    <cellStyle name="Normal 6 2 4 2 2" xfId="3389"/>
    <cellStyle name="Normal 6 2 4 2 2 2" xfId="3390"/>
    <cellStyle name="Normal 6 2 4 2 2 2 2" xfId="4523"/>
    <cellStyle name="Normal 6 2 4 2 2 2 3" xfId="5652"/>
    <cellStyle name="Normal 6 2 4 2 2 3" xfId="4522"/>
    <cellStyle name="Normal 6 2 4 2 2 4" xfId="5651"/>
    <cellStyle name="Normal 6 2 4 2 3" xfId="3391"/>
    <cellStyle name="Normal 6 2 4 2 3 2" xfId="4524"/>
    <cellStyle name="Normal 6 2 4 2 3 3" xfId="5653"/>
    <cellStyle name="Normal 6 2 4 2 4" xfId="4521"/>
    <cellStyle name="Normal 6 2 4 2 5" xfId="5650"/>
    <cellStyle name="Normal 6 2 4 3" xfId="3392"/>
    <cellStyle name="Normal 6 2 4 3 2" xfId="3393"/>
    <cellStyle name="Normal 6 2 4 3 2 2" xfId="4526"/>
    <cellStyle name="Normal 6 2 4 3 2 3" xfId="5655"/>
    <cellStyle name="Normal 6 2 4 3 3" xfId="4525"/>
    <cellStyle name="Normal 6 2 4 3 4" xfId="5654"/>
    <cellStyle name="Normal 6 2 4 4" xfId="3394"/>
    <cellStyle name="Normal 6 2 4 4 2" xfId="4527"/>
    <cellStyle name="Normal 6 2 4 4 3" xfId="5656"/>
    <cellStyle name="Normal 6 2 4 5" xfId="3387"/>
    <cellStyle name="Normal 6 2 4 6" xfId="4520"/>
    <cellStyle name="Normal 6 2 4 7" xfId="5649"/>
    <cellStyle name="Normal 6 2 5" xfId="781"/>
    <cellStyle name="Normal 6 2 5 2" xfId="1791"/>
    <cellStyle name="Normal 6 2 5 2 2" xfId="3397"/>
    <cellStyle name="Normal 6 2 5 2 2 2" xfId="4530"/>
    <cellStyle name="Normal 6 2 5 2 2 3" xfId="5659"/>
    <cellStyle name="Normal 6 2 5 2 3" xfId="3396"/>
    <cellStyle name="Normal 6 2 5 2 4" xfId="4529"/>
    <cellStyle name="Normal 6 2 5 2 5" xfId="5658"/>
    <cellStyle name="Normal 6 2 5 3" xfId="3398"/>
    <cellStyle name="Normal 6 2 5 3 2" xfId="4531"/>
    <cellStyle name="Normal 6 2 5 3 3" xfId="5660"/>
    <cellStyle name="Normal 6 2 5 4" xfId="3395"/>
    <cellStyle name="Normal 6 2 5 5" xfId="4528"/>
    <cellStyle name="Normal 6 2 5 6" xfId="5657"/>
    <cellStyle name="Normal 6 2 6" xfId="953"/>
    <cellStyle name="Normal 6 2 6 2" xfId="3400"/>
    <cellStyle name="Normal 6 2 6 2 2" xfId="4533"/>
    <cellStyle name="Normal 6 2 6 2 3" xfId="5662"/>
    <cellStyle name="Normal 6 2 6 3" xfId="3399"/>
    <cellStyle name="Normal 6 2 6 4" xfId="4532"/>
    <cellStyle name="Normal 6 2 6 5" xfId="5661"/>
    <cellStyle name="Normal 6 2 7" xfId="3401"/>
    <cellStyle name="Normal 6 2 7 2" xfId="4534"/>
    <cellStyle name="Normal 6 2 7 3" xfId="5663"/>
    <cellStyle name="Normal 6 2 8" xfId="3402"/>
    <cellStyle name="Normal 6 2 8 2" xfId="4535"/>
    <cellStyle name="Normal 6 2 8 3" xfId="5664"/>
    <cellStyle name="Normal 6 2 9" xfId="3403"/>
    <cellStyle name="Normal 6 3" xfId="569"/>
    <cellStyle name="Normal 6 3 2" xfId="811"/>
    <cellStyle name="Normal 6 3 2 2" xfId="1515"/>
    <cellStyle name="Normal 6 3 2 2 2" xfId="1658"/>
    <cellStyle name="Normal 6 3 2 2 2 2" xfId="2214"/>
    <cellStyle name="Normal 6 3 2 2 2 3" xfId="2658"/>
    <cellStyle name="Normal 6 3 2 2 2 4" xfId="3843"/>
    <cellStyle name="Normal 6 3 2 2 2 5" xfId="4972"/>
    <cellStyle name="Normal 6 3 2 2 3" xfId="2089"/>
    <cellStyle name="Normal 6 3 2 2 4" xfId="2389"/>
    <cellStyle name="Normal 6 3 2 2 5" xfId="2536"/>
    <cellStyle name="Normal 6 3 2 2 6" xfId="3721"/>
    <cellStyle name="Normal 6 3 2 2 7" xfId="4850"/>
    <cellStyle name="Normal 6 3 2 3" xfId="1322"/>
    <cellStyle name="Normal 6 3 2 3 2" xfId="2028"/>
    <cellStyle name="Normal 6 3 2 3 3" xfId="2597"/>
    <cellStyle name="Normal 6 3 2 3 4" xfId="3782"/>
    <cellStyle name="Normal 6 3 2 3 5" xfId="4911"/>
    <cellStyle name="Normal 6 3 2 4" xfId="1597"/>
    <cellStyle name="Normal 6 3 2 4 2" xfId="2153"/>
    <cellStyle name="Normal 6 3 2 5" xfId="2328"/>
    <cellStyle name="Normal 6 3 2 6" xfId="2475"/>
    <cellStyle name="Normal 6 3 2 7" xfId="3660"/>
    <cellStyle name="Normal 6 3 2 8" xfId="4789"/>
    <cellStyle name="Normal 6 3 3" xfId="976"/>
    <cellStyle name="Normal 6 3 3 2" xfId="1878"/>
    <cellStyle name="Normal 6 3 3 3" xfId="3404"/>
    <cellStyle name="Normal 6 3 4" xfId="1071"/>
    <cellStyle name="Normal 6 3 4 2" xfId="1956"/>
    <cellStyle name="Normal 6 3 5" xfId="2244"/>
    <cellStyle name="Normal 6 4" xfId="665"/>
    <cellStyle name="Normal 6 4 2" xfId="828"/>
    <cellStyle name="Normal 6 4 2 2" xfId="1823"/>
    <cellStyle name="Normal 6 4 2 2 2" xfId="3408"/>
    <cellStyle name="Normal 6 4 2 2 2 2" xfId="3409"/>
    <cellStyle name="Normal 6 4 2 2 2 2 2" xfId="3410"/>
    <cellStyle name="Normal 6 4 2 2 2 2 2 2" xfId="4541"/>
    <cellStyle name="Normal 6 4 2 2 2 2 2 3" xfId="5670"/>
    <cellStyle name="Normal 6 4 2 2 2 2 3" xfId="4540"/>
    <cellStyle name="Normal 6 4 2 2 2 2 4" xfId="5669"/>
    <cellStyle name="Normal 6 4 2 2 2 3" xfId="3411"/>
    <cellStyle name="Normal 6 4 2 2 2 3 2" xfId="4542"/>
    <cellStyle name="Normal 6 4 2 2 2 3 3" xfId="5671"/>
    <cellStyle name="Normal 6 4 2 2 2 4" xfId="4539"/>
    <cellStyle name="Normal 6 4 2 2 2 5" xfId="5668"/>
    <cellStyle name="Normal 6 4 2 2 3" xfId="3412"/>
    <cellStyle name="Normal 6 4 2 2 3 2" xfId="3413"/>
    <cellStyle name="Normal 6 4 2 2 3 2 2" xfId="4544"/>
    <cellStyle name="Normal 6 4 2 2 3 2 3" xfId="5673"/>
    <cellStyle name="Normal 6 4 2 2 3 3" xfId="4543"/>
    <cellStyle name="Normal 6 4 2 2 3 4" xfId="5672"/>
    <cellStyle name="Normal 6 4 2 2 4" xfId="3414"/>
    <cellStyle name="Normal 6 4 2 2 4 2" xfId="4545"/>
    <cellStyle name="Normal 6 4 2 2 4 3" xfId="5674"/>
    <cellStyle name="Normal 6 4 2 2 5" xfId="3407"/>
    <cellStyle name="Normal 6 4 2 2 6" xfId="4538"/>
    <cellStyle name="Normal 6 4 2 2 7" xfId="5667"/>
    <cellStyle name="Normal 6 4 2 3" xfId="3415"/>
    <cellStyle name="Normal 6 4 2 3 2" xfId="3416"/>
    <cellStyle name="Normal 6 4 2 3 2 2" xfId="3417"/>
    <cellStyle name="Normal 6 4 2 3 2 2 2" xfId="4548"/>
    <cellStyle name="Normal 6 4 2 3 2 2 3" xfId="5677"/>
    <cellStyle name="Normal 6 4 2 3 2 3" xfId="4547"/>
    <cellStyle name="Normal 6 4 2 3 2 4" xfId="5676"/>
    <cellStyle name="Normal 6 4 2 3 3" xfId="3418"/>
    <cellStyle name="Normal 6 4 2 3 3 2" xfId="4549"/>
    <cellStyle name="Normal 6 4 2 3 3 3" xfId="5678"/>
    <cellStyle name="Normal 6 4 2 3 4" xfId="4546"/>
    <cellStyle name="Normal 6 4 2 3 5" xfId="5675"/>
    <cellStyle name="Normal 6 4 2 4" xfId="3419"/>
    <cellStyle name="Normal 6 4 2 4 2" xfId="3420"/>
    <cellStyle name="Normal 6 4 2 4 2 2" xfId="4551"/>
    <cellStyle name="Normal 6 4 2 4 2 3" xfId="5680"/>
    <cellStyle name="Normal 6 4 2 4 3" xfId="4550"/>
    <cellStyle name="Normal 6 4 2 4 4" xfId="5679"/>
    <cellStyle name="Normal 6 4 2 5" xfId="3421"/>
    <cellStyle name="Normal 6 4 2 5 2" xfId="4552"/>
    <cellStyle name="Normal 6 4 2 5 3" xfId="5681"/>
    <cellStyle name="Normal 6 4 2 6" xfId="3406"/>
    <cellStyle name="Normal 6 4 2 7" xfId="4537"/>
    <cellStyle name="Normal 6 4 2 8" xfId="5666"/>
    <cellStyle name="Normal 6 4 3" xfId="801"/>
    <cellStyle name="Normal 6 4 3 2" xfId="1802"/>
    <cellStyle name="Normal 6 4 3 2 2" xfId="3424"/>
    <cellStyle name="Normal 6 4 3 2 2 2" xfId="3425"/>
    <cellStyle name="Normal 6 4 3 2 2 2 2" xfId="4556"/>
    <cellStyle name="Normal 6 4 3 2 2 2 3" xfId="5685"/>
    <cellStyle name="Normal 6 4 3 2 2 3" xfId="4555"/>
    <cellStyle name="Normal 6 4 3 2 2 4" xfId="5684"/>
    <cellStyle name="Normal 6 4 3 2 3" xfId="3426"/>
    <cellStyle name="Normal 6 4 3 2 3 2" xfId="4557"/>
    <cellStyle name="Normal 6 4 3 2 3 3" xfId="5686"/>
    <cellStyle name="Normal 6 4 3 2 4" xfId="3423"/>
    <cellStyle name="Normal 6 4 3 2 5" xfId="4554"/>
    <cellStyle name="Normal 6 4 3 2 6" xfId="5683"/>
    <cellStyle name="Normal 6 4 3 3" xfId="3427"/>
    <cellStyle name="Normal 6 4 3 3 2" xfId="3428"/>
    <cellStyle name="Normal 6 4 3 3 2 2" xfId="4559"/>
    <cellStyle name="Normal 6 4 3 3 2 3" xfId="5688"/>
    <cellStyle name="Normal 6 4 3 3 3" xfId="4558"/>
    <cellStyle name="Normal 6 4 3 3 4" xfId="5687"/>
    <cellStyle name="Normal 6 4 3 4" xfId="3429"/>
    <cellStyle name="Normal 6 4 3 4 2" xfId="4560"/>
    <cellStyle name="Normal 6 4 3 4 3" xfId="5689"/>
    <cellStyle name="Normal 6 4 3 5" xfId="3422"/>
    <cellStyle name="Normal 6 4 3 6" xfId="4553"/>
    <cellStyle name="Normal 6 4 3 7" xfId="5682"/>
    <cellStyle name="Normal 6 4 4" xfId="1012"/>
    <cellStyle name="Normal 6 4 4 2" xfId="3431"/>
    <cellStyle name="Normal 6 4 4 2 2" xfId="3432"/>
    <cellStyle name="Normal 6 4 4 2 2 2" xfId="4563"/>
    <cellStyle name="Normal 6 4 4 2 2 3" xfId="5692"/>
    <cellStyle name="Normal 6 4 4 2 3" xfId="4562"/>
    <cellStyle name="Normal 6 4 4 2 4" xfId="5691"/>
    <cellStyle name="Normal 6 4 4 3" xfId="3433"/>
    <cellStyle name="Normal 6 4 4 3 2" xfId="4564"/>
    <cellStyle name="Normal 6 4 4 3 3" xfId="5693"/>
    <cellStyle name="Normal 6 4 4 4" xfId="3430"/>
    <cellStyle name="Normal 6 4 4 5" xfId="4561"/>
    <cellStyle name="Normal 6 4 4 6" xfId="5690"/>
    <cellStyle name="Normal 6 4 5" xfId="3434"/>
    <cellStyle name="Normal 6 4 5 2" xfId="3435"/>
    <cellStyle name="Normal 6 4 5 2 2" xfId="4566"/>
    <cellStyle name="Normal 6 4 5 2 3" xfId="5695"/>
    <cellStyle name="Normal 6 4 5 3" xfId="4565"/>
    <cellStyle name="Normal 6 4 5 4" xfId="5694"/>
    <cellStyle name="Normal 6 4 6" xfId="3436"/>
    <cellStyle name="Normal 6 4 6 2" xfId="4567"/>
    <cellStyle name="Normal 6 4 6 3" xfId="5696"/>
    <cellStyle name="Normal 6 4 7" xfId="3405"/>
    <cellStyle name="Normal 6 4 8" xfId="4536"/>
    <cellStyle name="Normal 6 4 9" xfId="5665"/>
    <cellStyle name="Normal 6 5" xfId="681"/>
    <cellStyle name="Normal 6 5 2" xfId="819"/>
    <cellStyle name="Normal 6 5 2 2" xfId="1814"/>
    <cellStyle name="Normal 6 5 2 2 2" xfId="3440"/>
    <cellStyle name="Normal 6 5 2 2 2 2" xfId="3441"/>
    <cellStyle name="Normal 6 5 2 2 2 2 2" xfId="4572"/>
    <cellStyle name="Normal 6 5 2 2 2 2 3" xfId="5701"/>
    <cellStyle name="Normal 6 5 2 2 2 3" xfId="4571"/>
    <cellStyle name="Normal 6 5 2 2 2 4" xfId="5700"/>
    <cellStyle name="Normal 6 5 2 2 3" xfId="3442"/>
    <cellStyle name="Normal 6 5 2 2 3 2" xfId="4573"/>
    <cellStyle name="Normal 6 5 2 2 3 3" xfId="5702"/>
    <cellStyle name="Normal 6 5 2 2 4" xfId="3439"/>
    <cellStyle name="Normal 6 5 2 2 5" xfId="4570"/>
    <cellStyle name="Normal 6 5 2 2 6" xfId="5699"/>
    <cellStyle name="Normal 6 5 2 3" xfId="3443"/>
    <cellStyle name="Normal 6 5 2 3 2" xfId="3444"/>
    <cellStyle name="Normal 6 5 2 3 2 2" xfId="4575"/>
    <cellStyle name="Normal 6 5 2 3 2 3" xfId="5704"/>
    <cellStyle name="Normal 6 5 2 3 3" xfId="4574"/>
    <cellStyle name="Normal 6 5 2 3 4" xfId="5703"/>
    <cellStyle name="Normal 6 5 2 4" xfId="3445"/>
    <cellStyle name="Normal 6 5 2 4 2" xfId="4576"/>
    <cellStyle name="Normal 6 5 2 4 3" xfId="5705"/>
    <cellStyle name="Normal 6 5 2 5" xfId="3438"/>
    <cellStyle name="Normal 6 5 2 6" xfId="4569"/>
    <cellStyle name="Normal 6 5 2 7" xfId="5698"/>
    <cellStyle name="Normal 6 5 3" xfId="3446"/>
    <cellStyle name="Normal 6 5 3 2" xfId="3447"/>
    <cellStyle name="Normal 6 5 3 2 2" xfId="3448"/>
    <cellStyle name="Normal 6 5 3 2 2 2" xfId="4579"/>
    <cellStyle name="Normal 6 5 3 2 2 3" xfId="5708"/>
    <cellStyle name="Normal 6 5 3 2 3" xfId="4578"/>
    <cellStyle name="Normal 6 5 3 2 4" xfId="5707"/>
    <cellStyle name="Normal 6 5 3 3" xfId="3449"/>
    <cellStyle name="Normal 6 5 3 3 2" xfId="4580"/>
    <cellStyle name="Normal 6 5 3 3 3" xfId="5709"/>
    <cellStyle name="Normal 6 5 3 4" xfId="4577"/>
    <cellStyle name="Normal 6 5 3 5" xfId="5706"/>
    <cellStyle name="Normal 6 5 4" xfId="3450"/>
    <cellStyle name="Normal 6 5 4 2" xfId="3451"/>
    <cellStyle name="Normal 6 5 4 2 2" xfId="4582"/>
    <cellStyle name="Normal 6 5 4 2 3" xfId="5711"/>
    <cellStyle name="Normal 6 5 4 3" xfId="4581"/>
    <cellStyle name="Normal 6 5 4 4" xfId="5710"/>
    <cellStyle name="Normal 6 5 5" xfId="3452"/>
    <cellStyle name="Normal 6 5 5 2" xfId="4583"/>
    <cellStyle name="Normal 6 5 5 3" xfId="5712"/>
    <cellStyle name="Normal 6 5 6" xfId="3437"/>
    <cellStyle name="Normal 6 5 7" xfId="4568"/>
    <cellStyle name="Normal 6 5 8" xfId="5697"/>
    <cellStyle name="Normal 6 6" xfId="840"/>
    <cellStyle name="Normal 6 6 2" xfId="1834"/>
    <cellStyle name="Normal 6 6 2 2" xfId="3455"/>
    <cellStyle name="Normal 6 6 2 2 2" xfId="3456"/>
    <cellStyle name="Normal 6 6 2 2 2 2" xfId="3457"/>
    <cellStyle name="Normal 6 6 2 2 2 2 2" xfId="4588"/>
    <cellStyle name="Normal 6 6 2 2 2 2 3" xfId="5717"/>
    <cellStyle name="Normal 6 6 2 2 2 3" xfId="4587"/>
    <cellStyle name="Normal 6 6 2 2 2 4" xfId="5716"/>
    <cellStyle name="Normal 6 6 2 2 3" xfId="3458"/>
    <cellStyle name="Normal 6 6 2 2 3 2" xfId="4589"/>
    <cellStyle name="Normal 6 6 2 2 3 3" xfId="5718"/>
    <cellStyle name="Normal 6 6 2 2 4" xfId="4586"/>
    <cellStyle name="Normal 6 6 2 2 5" xfId="5715"/>
    <cellStyle name="Normal 6 6 2 3" xfId="3459"/>
    <cellStyle name="Normal 6 6 2 3 2" xfId="3460"/>
    <cellStyle name="Normal 6 6 2 3 2 2" xfId="4591"/>
    <cellStyle name="Normal 6 6 2 3 2 3" xfId="5720"/>
    <cellStyle name="Normal 6 6 2 3 3" xfId="4590"/>
    <cellStyle name="Normal 6 6 2 3 4" xfId="5719"/>
    <cellStyle name="Normal 6 6 2 4" xfId="3461"/>
    <cellStyle name="Normal 6 6 2 4 2" xfId="4592"/>
    <cellStyle name="Normal 6 6 2 4 3" xfId="5721"/>
    <cellStyle name="Normal 6 6 2 5" xfId="3454"/>
    <cellStyle name="Normal 6 6 2 6" xfId="4585"/>
    <cellStyle name="Normal 6 6 2 7" xfId="5714"/>
    <cellStyle name="Normal 6 6 3" xfId="3462"/>
    <cellStyle name="Normal 6 6 3 2" xfId="3463"/>
    <cellStyle name="Normal 6 6 3 2 2" xfId="3464"/>
    <cellStyle name="Normal 6 6 3 2 2 2" xfId="4595"/>
    <cellStyle name="Normal 6 6 3 2 2 3" xfId="5724"/>
    <cellStyle name="Normal 6 6 3 2 3" xfId="4594"/>
    <cellStyle name="Normal 6 6 3 2 4" xfId="5723"/>
    <cellStyle name="Normal 6 6 3 3" xfId="3465"/>
    <cellStyle name="Normal 6 6 3 3 2" xfId="4596"/>
    <cellStyle name="Normal 6 6 3 3 3" xfId="5725"/>
    <cellStyle name="Normal 6 6 3 4" xfId="4593"/>
    <cellStyle name="Normal 6 6 3 5" xfId="5722"/>
    <cellStyle name="Normal 6 6 4" xfId="3466"/>
    <cellStyle name="Normal 6 6 4 2" xfId="3467"/>
    <cellStyle name="Normal 6 6 4 2 2" xfId="4598"/>
    <cellStyle name="Normal 6 6 4 2 3" xfId="5727"/>
    <cellStyle name="Normal 6 6 4 3" xfId="4597"/>
    <cellStyle name="Normal 6 6 4 4" xfId="5726"/>
    <cellStyle name="Normal 6 6 5" xfId="3468"/>
    <cellStyle name="Normal 6 6 5 2" xfId="4599"/>
    <cellStyle name="Normal 6 6 5 3" xfId="5728"/>
    <cellStyle name="Normal 6 6 6" xfId="3453"/>
    <cellStyle name="Normal 6 6 7" xfId="4584"/>
    <cellStyle name="Normal 6 6 8" xfId="5713"/>
    <cellStyle name="Normal 6 7" xfId="880"/>
    <cellStyle name="Normal 6 7 2" xfId="3469"/>
    <cellStyle name="Normal 6 8" xfId="785"/>
    <cellStyle name="Normal 6 8 2" xfId="1793"/>
    <cellStyle name="Normal 6 8 3" xfId="3470"/>
    <cellStyle name="Normal 6 9" xfId="3336"/>
    <cellStyle name="Normal 7" xfId="570"/>
    <cellStyle name="Normal 7 2" xfId="571"/>
    <cellStyle name="Normal 7 2 2" xfId="824"/>
    <cellStyle name="Normal 7 2 2 2" xfId="1516"/>
    <cellStyle name="Normal 7 2 2 2 2" xfId="3475"/>
    <cellStyle name="Normal 7 2 2 2 2 2" xfId="3476"/>
    <cellStyle name="Normal 7 2 2 2 2 2 2" xfId="3477"/>
    <cellStyle name="Normal 7 2 2 2 2 2 2 2" xfId="4606"/>
    <cellStyle name="Normal 7 2 2 2 2 2 2 3" xfId="5735"/>
    <cellStyle name="Normal 7 2 2 2 2 2 3" xfId="4605"/>
    <cellStyle name="Normal 7 2 2 2 2 2 4" xfId="5734"/>
    <cellStyle name="Normal 7 2 2 2 2 3" xfId="3478"/>
    <cellStyle name="Normal 7 2 2 2 2 3 2" xfId="4607"/>
    <cellStyle name="Normal 7 2 2 2 2 3 3" xfId="5736"/>
    <cellStyle name="Normal 7 2 2 2 2 4" xfId="4604"/>
    <cellStyle name="Normal 7 2 2 2 2 5" xfId="5733"/>
    <cellStyle name="Normal 7 2 2 2 3" xfId="3479"/>
    <cellStyle name="Normal 7 2 2 2 3 2" xfId="3480"/>
    <cellStyle name="Normal 7 2 2 2 3 2 2" xfId="4609"/>
    <cellStyle name="Normal 7 2 2 2 3 2 3" xfId="5738"/>
    <cellStyle name="Normal 7 2 2 2 3 3" xfId="4608"/>
    <cellStyle name="Normal 7 2 2 2 3 4" xfId="5737"/>
    <cellStyle name="Normal 7 2 2 2 4" xfId="3481"/>
    <cellStyle name="Normal 7 2 2 2 4 2" xfId="4610"/>
    <cellStyle name="Normal 7 2 2 2 4 3" xfId="5739"/>
    <cellStyle name="Normal 7 2 2 2 5" xfId="3474"/>
    <cellStyle name="Normal 7 2 2 2 5 2" xfId="4603"/>
    <cellStyle name="Normal 7 2 2 2 5 3" xfId="5732"/>
    <cellStyle name="Normal 7 2 2 3" xfId="1323"/>
    <cellStyle name="Normal 7 2 2 3 2" xfId="3483"/>
    <cellStyle name="Normal 7 2 2 3 2 2" xfId="3484"/>
    <cellStyle name="Normal 7 2 2 3 2 2 2" xfId="4613"/>
    <cellStyle name="Normal 7 2 2 3 2 2 3" xfId="5742"/>
    <cellStyle name="Normal 7 2 2 3 2 3" xfId="4612"/>
    <cellStyle name="Normal 7 2 2 3 2 4" xfId="5741"/>
    <cellStyle name="Normal 7 2 2 3 3" xfId="3485"/>
    <cellStyle name="Normal 7 2 2 3 3 2" xfId="4614"/>
    <cellStyle name="Normal 7 2 2 3 3 3" xfId="5743"/>
    <cellStyle name="Normal 7 2 2 3 4" xfId="3482"/>
    <cellStyle name="Normal 7 2 2 3 5" xfId="4611"/>
    <cellStyle name="Normal 7 2 2 3 6" xfId="5740"/>
    <cellStyle name="Normal 7 2 2 4" xfId="1819"/>
    <cellStyle name="Normal 7 2 2 4 2" xfId="3487"/>
    <cellStyle name="Normal 7 2 2 4 2 2" xfId="4616"/>
    <cellStyle name="Normal 7 2 2 4 2 3" xfId="5745"/>
    <cellStyle name="Normal 7 2 2 4 3" xfId="3486"/>
    <cellStyle name="Normal 7 2 2 4 4" xfId="4615"/>
    <cellStyle name="Normal 7 2 2 4 5" xfId="5744"/>
    <cellStyle name="Normal 7 2 2 5" xfId="3488"/>
    <cellStyle name="Normal 7 2 2 5 2" xfId="4617"/>
    <cellStyle name="Normal 7 2 2 5 3" xfId="5746"/>
    <cellStyle name="Normal 7 2 2 6" xfId="3473"/>
    <cellStyle name="Normal 7 2 2 6 2" xfId="4602"/>
    <cellStyle name="Normal 7 2 2 6 3" xfId="5731"/>
    <cellStyle name="Normal 7 2 3" xfId="883"/>
    <cellStyle name="Normal 7 2 3 2" xfId="3490"/>
    <cellStyle name="Normal 7 2 3 2 2" xfId="3491"/>
    <cellStyle name="Normal 7 2 3 2 2 2" xfId="3492"/>
    <cellStyle name="Normal 7 2 3 2 2 2 2" xfId="4621"/>
    <cellStyle name="Normal 7 2 3 2 2 2 3" xfId="5750"/>
    <cellStyle name="Normal 7 2 3 2 2 3" xfId="4620"/>
    <cellStyle name="Normal 7 2 3 2 2 4" xfId="5749"/>
    <cellStyle name="Normal 7 2 3 2 3" xfId="3493"/>
    <cellStyle name="Normal 7 2 3 2 3 2" xfId="4622"/>
    <cellStyle name="Normal 7 2 3 2 3 3" xfId="5751"/>
    <cellStyle name="Normal 7 2 3 2 4" xfId="4619"/>
    <cellStyle name="Normal 7 2 3 2 5" xfId="5748"/>
    <cellStyle name="Normal 7 2 3 3" xfId="3494"/>
    <cellStyle name="Normal 7 2 3 3 2" xfId="3495"/>
    <cellStyle name="Normal 7 2 3 3 2 2" xfId="4624"/>
    <cellStyle name="Normal 7 2 3 3 2 3" xfId="5753"/>
    <cellStyle name="Normal 7 2 3 3 3" xfId="4623"/>
    <cellStyle name="Normal 7 2 3 3 4" xfId="5752"/>
    <cellStyle name="Normal 7 2 3 4" xfId="3496"/>
    <cellStyle name="Normal 7 2 3 4 2" xfId="4625"/>
    <cellStyle name="Normal 7 2 3 4 3" xfId="5754"/>
    <cellStyle name="Normal 7 2 3 5" xfId="3489"/>
    <cellStyle name="Normal 7 2 3 6" xfId="4618"/>
    <cellStyle name="Normal 7 2 3 7" xfId="5747"/>
    <cellStyle name="Normal 7 2 4" xfId="810"/>
    <cellStyle name="Normal 7 2 4 2" xfId="1807"/>
    <cellStyle name="Normal 7 2 4 2 2" xfId="3499"/>
    <cellStyle name="Normal 7 2 4 2 2 2" xfId="4628"/>
    <cellStyle name="Normal 7 2 4 2 2 3" xfId="5757"/>
    <cellStyle name="Normal 7 2 4 2 3" xfId="3498"/>
    <cellStyle name="Normal 7 2 4 2 4" xfId="4627"/>
    <cellStyle name="Normal 7 2 4 2 5" xfId="5756"/>
    <cellStyle name="Normal 7 2 4 3" xfId="3500"/>
    <cellStyle name="Normal 7 2 4 3 2" xfId="4629"/>
    <cellStyle name="Normal 7 2 4 3 3" xfId="5758"/>
    <cellStyle name="Normal 7 2 4 4" xfId="3497"/>
    <cellStyle name="Normal 7 2 4 5" xfId="4626"/>
    <cellStyle name="Normal 7 2 4 6" xfId="5755"/>
    <cellStyle name="Normal 7 2 5" xfId="997"/>
    <cellStyle name="Normal 7 2 5 2" xfId="1891"/>
    <cellStyle name="Normal 7 2 5 2 2" xfId="3502"/>
    <cellStyle name="Normal 7 2 5 2 3" xfId="4631"/>
    <cellStyle name="Normal 7 2 5 2 4" xfId="5760"/>
    <cellStyle name="Normal 7 2 5 3" xfId="3501"/>
    <cellStyle name="Normal 7 2 5 4" xfId="4630"/>
    <cellStyle name="Normal 7 2 5 5" xfId="5759"/>
    <cellStyle name="Normal 7 2 6" xfId="3503"/>
    <cellStyle name="Normal 7 2 6 2" xfId="4632"/>
    <cellStyle name="Normal 7 2 6 3" xfId="5761"/>
    <cellStyle name="Normal 7 2 7" xfId="3472"/>
    <cellStyle name="Normal 7 2 7 2" xfId="4601"/>
    <cellStyle name="Normal 7 2 7 3" xfId="5730"/>
    <cellStyle name="Normal 7 3" xfId="670"/>
    <cellStyle name="Normal 7 3 2" xfId="882"/>
    <cellStyle name="Normal 7 3 2 2" xfId="3504"/>
    <cellStyle name="Normal 7 3 3" xfId="1011"/>
    <cellStyle name="Normal 7 3 4" xfId="1324"/>
    <cellStyle name="Normal 7 4" xfId="1013"/>
    <cellStyle name="Normal 7 4 2" xfId="3506"/>
    <cellStyle name="Normal 7 4 2 2" xfId="3507"/>
    <cellStyle name="Normal 7 4 2 2 2" xfId="3508"/>
    <cellStyle name="Normal 7 4 2 2 2 2" xfId="4636"/>
    <cellStyle name="Normal 7 4 2 2 2 3" xfId="5765"/>
    <cellStyle name="Normal 7 4 2 2 3" xfId="4635"/>
    <cellStyle name="Normal 7 4 2 2 4" xfId="5764"/>
    <cellStyle name="Normal 7 4 2 3" xfId="3509"/>
    <cellStyle name="Normal 7 4 2 3 2" xfId="4637"/>
    <cellStyle name="Normal 7 4 2 3 3" xfId="5766"/>
    <cellStyle name="Normal 7 4 2 4" xfId="4634"/>
    <cellStyle name="Normal 7 4 2 5" xfId="5763"/>
    <cellStyle name="Normal 7 4 3" xfId="3510"/>
    <cellStyle name="Normal 7 4 3 2" xfId="3511"/>
    <cellStyle name="Normal 7 4 3 2 2" xfId="4639"/>
    <cellStyle name="Normal 7 4 3 2 3" xfId="5768"/>
    <cellStyle name="Normal 7 4 3 3" xfId="4638"/>
    <cellStyle name="Normal 7 4 3 4" xfId="5767"/>
    <cellStyle name="Normal 7 4 4" xfId="3512"/>
    <cellStyle name="Normal 7 4 4 2" xfId="4640"/>
    <cellStyle name="Normal 7 4 4 3" xfId="5769"/>
    <cellStyle name="Normal 7 4 5" xfId="3505"/>
    <cellStyle name="Normal 7 4 5 2" xfId="4633"/>
    <cellStyle name="Normal 7 4 5 3" xfId="5762"/>
    <cellStyle name="Normal 7 5" xfId="956"/>
    <cellStyle name="Normal 7 5 2" xfId="3514"/>
    <cellStyle name="Normal 7 5 2 2" xfId="3515"/>
    <cellStyle name="Normal 7 5 2 2 2" xfId="4643"/>
    <cellStyle name="Normal 7 5 2 2 3" xfId="5772"/>
    <cellStyle name="Normal 7 5 2 3" xfId="4642"/>
    <cellStyle name="Normal 7 5 2 4" xfId="5771"/>
    <cellStyle name="Normal 7 5 3" xfId="3516"/>
    <cellStyle name="Normal 7 5 3 2" xfId="4644"/>
    <cellStyle name="Normal 7 5 3 3" xfId="5773"/>
    <cellStyle name="Normal 7 5 4" xfId="3513"/>
    <cellStyle name="Normal 7 5 5" xfId="4641"/>
    <cellStyle name="Normal 7 5 6" xfId="5770"/>
    <cellStyle name="Normal 7 6" xfId="3517"/>
    <cellStyle name="Normal 7 6 2" xfId="3518"/>
    <cellStyle name="Normal 7 6 2 2" xfId="4646"/>
    <cellStyle name="Normal 7 6 2 3" xfId="5775"/>
    <cellStyle name="Normal 7 6 3" xfId="4645"/>
    <cellStyle name="Normal 7 6 4" xfId="5774"/>
    <cellStyle name="Normal 7 7" xfId="3519"/>
    <cellStyle name="Normal 7 7 2" xfId="4647"/>
    <cellStyle name="Normal 7 7 3" xfId="5776"/>
    <cellStyle name="Normal 7 8" xfId="3471"/>
    <cellStyle name="Normal 7 8 2" xfId="4600"/>
    <cellStyle name="Normal 7 8 3" xfId="5729"/>
    <cellStyle name="Normal 8" xfId="572"/>
    <cellStyle name="Normal 8 2" xfId="573"/>
    <cellStyle name="Normal 8 2 2" xfId="885"/>
    <cellStyle name="Normal 8 2 2 2" xfId="1517"/>
    <cellStyle name="Normal 8 2 2 2 2" xfId="1659"/>
    <cellStyle name="Normal 8 2 2 2 2 2" xfId="2215"/>
    <cellStyle name="Normal 8 2 2 2 2 3" xfId="2659"/>
    <cellStyle name="Normal 8 2 2 2 2 4" xfId="3844"/>
    <cellStyle name="Normal 8 2 2 2 2 5" xfId="4973"/>
    <cellStyle name="Normal 8 2 2 2 3" xfId="2090"/>
    <cellStyle name="Normal 8 2 2 2 4" xfId="2390"/>
    <cellStyle name="Normal 8 2 2 2 5" xfId="2537"/>
    <cellStyle name="Normal 8 2 2 2 6" xfId="3722"/>
    <cellStyle name="Normal 8 2 2 2 7" xfId="4851"/>
    <cellStyle name="Normal 8 2 2 3" xfId="1325"/>
    <cellStyle name="Normal 8 2 2 3 2" xfId="2029"/>
    <cellStyle name="Normal 8 2 2 3 3" xfId="2598"/>
    <cellStyle name="Normal 8 2 2 3 4" xfId="3783"/>
    <cellStyle name="Normal 8 2 2 3 5" xfId="4912"/>
    <cellStyle name="Normal 8 2 2 4" xfId="1598"/>
    <cellStyle name="Normal 8 2 2 4 2" xfId="2154"/>
    <cellStyle name="Normal 8 2 2 5" xfId="2329"/>
    <cellStyle name="Normal 8 2 2 6" xfId="2476"/>
    <cellStyle name="Normal 8 2 2 7" xfId="3661"/>
    <cellStyle name="Normal 8 2 2 8" xfId="4790"/>
    <cellStyle name="Normal 8 2 3" xfId="803"/>
    <cellStyle name="Normal 8 2 4" xfId="986"/>
    <cellStyle name="Normal 8 2 4 2" xfId="1884"/>
    <cellStyle name="Normal 8 2 5" xfId="1077"/>
    <cellStyle name="Normal 8 2 5 2" xfId="1962"/>
    <cellStyle name="Normal 8 2 6" xfId="2250"/>
    <cellStyle name="Normal 8 3" xfId="806"/>
    <cellStyle name="Normal 8 3 2" xfId="831"/>
    <cellStyle name="Normal 8 3 2 2" xfId="1518"/>
    <cellStyle name="Normal 8 3 2 2 2" xfId="3524"/>
    <cellStyle name="Normal 8 3 2 2 2 2" xfId="3525"/>
    <cellStyle name="Normal 8 3 2 2 2 2 2" xfId="3526"/>
    <cellStyle name="Normal 8 3 2 2 2 2 2 2" xfId="4654"/>
    <cellStyle name="Normal 8 3 2 2 2 2 2 3" xfId="5783"/>
    <cellStyle name="Normal 8 3 2 2 2 2 3" xfId="4653"/>
    <cellStyle name="Normal 8 3 2 2 2 2 4" xfId="5782"/>
    <cellStyle name="Normal 8 3 2 2 2 3" xfId="3527"/>
    <cellStyle name="Normal 8 3 2 2 2 3 2" xfId="4655"/>
    <cellStyle name="Normal 8 3 2 2 2 3 3" xfId="5784"/>
    <cellStyle name="Normal 8 3 2 2 2 4" xfId="4652"/>
    <cellStyle name="Normal 8 3 2 2 2 5" xfId="5781"/>
    <cellStyle name="Normal 8 3 2 2 3" xfId="3528"/>
    <cellStyle name="Normal 8 3 2 2 3 2" xfId="3529"/>
    <cellStyle name="Normal 8 3 2 2 3 2 2" xfId="4657"/>
    <cellStyle name="Normal 8 3 2 2 3 2 3" xfId="5786"/>
    <cellStyle name="Normal 8 3 2 2 3 3" xfId="4656"/>
    <cellStyle name="Normal 8 3 2 2 3 4" xfId="5785"/>
    <cellStyle name="Normal 8 3 2 2 4" xfId="3530"/>
    <cellStyle name="Normal 8 3 2 2 4 2" xfId="4658"/>
    <cellStyle name="Normal 8 3 2 2 4 3" xfId="5787"/>
    <cellStyle name="Normal 8 3 2 2 5" xfId="3523"/>
    <cellStyle name="Normal 8 3 2 2 5 2" xfId="4651"/>
    <cellStyle name="Normal 8 3 2 2 5 3" xfId="5780"/>
    <cellStyle name="Normal 8 3 2 3" xfId="1327"/>
    <cellStyle name="Normal 8 3 2 3 2" xfId="3532"/>
    <cellStyle name="Normal 8 3 2 3 2 2" xfId="3533"/>
    <cellStyle name="Normal 8 3 2 3 2 2 2" xfId="4661"/>
    <cellStyle name="Normal 8 3 2 3 2 2 3" xfId="5790"/>
    <cellStyle name="Normal 8 3 2 3 2 3" xfId="4660"/>
    <cellStyle name="Normal 8 3 2 3 2 4" xfId="5789"/>
    <cellStyle name="Normal 8 3 2 3 3" xfId="3534"/>
    <cellStyle name="Normal 8 3 2 3 3 2" xfId="4662"/>
    <cellStyle name="Normal 8 3 2 3 3 3" xfId="5791"/>
    <cellStyle name="Normal 8 3 2 3 4" xfId="3531"/>
    <cellStyle name="Normal 8 3 2 3 5" xfId="4659"/>
    <cellStyle name="Normal 8 3 2 3 6" xfId="5788"/>
    <cellStyle name="Normal 8 3 2 4" xfId="1826"/>
    <cellStyle name="Normal 8 3 2 4 2" xfId="3536"/>
    <cellStyle name="Normal 8 3 2 4 2 2" xfId="4664"/>
    <cellStyle name="Normal 8 3 2 4 2 3" xfId="5793"/>
    <cellStyle name="Normal 8 3 2 4 3" xfId="3535"/>
    <cellStyle name="Normal 8 3 2 4 4" xfId="4663"/>
    <cellStyle name="Normal 8 3 2 4 5" xfId="5792"/>
    <cellStyle name="Normal 8 3 2 5" xfId="3537"/>
    <cellStyle name="Normal 8 3 2 5 2" xfId="4665"/>
    <cellStyle name="Normal 8 3 2 5 3" xfId="5794"/>
    <cellStyle name="Normal 8 3 2 6" xfId="3522"/>
    <cellStyle name="Normal 8 3 2 6 2" xfId="4650"/>
    <cellStyle name="Normal 8 3 2 6 3" xfId="5779"/>
    <cellStyle name="Normal 8 3 3" xfId="1326"/>
    <cellStyle name="Normal 8 3 3 2" xfId="3539"/>
    <cellStyle name="Normal 8 3 3 2 2" xfId="3540"/>
    <cellStyle name="Normal 8 3 3 2 2 2" xfId="3541"/>
    <cellStyle name="Normal 8 3 3 2 2 2 2" xfId="4669"/>
    <cellStyle name="Normal 8 3 3 2 2 2 3" xfId="5798"/>
    <cellStyle name="Normal 8 3 3 2 2 3" xfId="4668"/>
    <cellStyle name="Normal 8 3 3 2 2 4" xfId="5797"/>
    <cellStyle name="Normal 8 3 3 2 3" xfId="3542"/>
    <cellStyle name="Normal 8 3 3 2 3 2" xfId="4670"/>
    <cellStyle name="Normal 8 3 3 2 3 3" xfId="5799"/>
    <cellStyle name="Normal 8 3 3 2 4" xfId="4667"/>
    <cellStyle name="Normal 8 3 3 2 5" xfId="5796"/>
    <cellStyle name="Normal 8 3 3 3" xfId="3543"/>
    <cellStyle name="Normal 8 3 3 3 2" xfId="3544"/>
    <cellStyle name="Normal 8 3 3 3 2 2" xfId="4672"/>
    <cellStyle name="Normal 8 3 3 3 2 3" xfId="5801"/>
    <cellStyle name="Normal 8 3 3 3 3" xfId="4671"/>
    <cellStyle name="Normal 8 3 3 3 4" xfId="5800"/>
    <cellStyle name="Normal 8 3 3 4" xfId="3545"/>
    <cellStyle name="Normal 8 3 3 4 2" xfId="4673"/>
    <cellStyle name="Normal 8 3 3 4 3" xfId="5802"/>
    <cellStyle name="Normal 8 3 3 5" xfId="3538"/>
    <cellStyle name="Normal 8 3 3 6" xfId="4666"/>
    <cellStyle name="Normal 8 3 3 7" xfId="5795"/>
    <cellStyle name="Normal 8 3 4" xfId="1803"/>
    <cellStyle name="Normal 8 3 4 2" xfId="3547"/>
    <cellStyle name="Normal 8 3 4 2 2" xfId="3548"/>
    <cellStyle name="Normal 8 3 4 2 2 2" xfId="4676"/>
    <cellStyle name="Normal 8 3 4 2 2 3" xfId="5805"/>
    <cellStyle name="Normal 8 3 4 2 3" xfId="4675"/>
    <cellStyle name="Normal 8 3 4 2 4" xfId="5804"/>
    <cellStyle name="Normal 8 3 4 3" xfId="3549"/>
    <cellStyle name="Normal 8 3 4 3 2" xfId="4677"/>
    <cellStyle name="Normal 8 3 4 3 3" xfId="5806"/>
    <cellStyle name="Normal 8 3 4 4" xfId="3546"/>
    <cellStyle name="Normal 8 3 4 5" xfId="4674"/>
    <cellStyle name="Normal 8 3 4 6" xfId="5803"/>
    <cellStyle name="Normal 8 3 5" xfId="3550"/>
    <cellStyle name="Normal 8 3 5 2" xfId="3551"/>
    <cellStyle name="Normal 8 3 5 2 2" xfId="4679"/>
    <cellStyle name="Normal 8 3 5 2 3" xfId="5808"/>
    <cellStyle name="Normal 8 3 5 3" xfId="4678"/>
    <cellStyle name="Normal 8 3 5 4" xfId="5807"/>
    <cellStyle name="Normal 8 3 6" xfId="3552"/>
    <cellStyle name="Normal 8 3 6 2" xfId="4680"/>
    <cellStyle name="Normal 8 3 6 3" xfId="5809"/>
    <cellStyle name="Normal 8 3 7" xfId="3521"/>
    <cellStyle name="Normal 8 3 7 2" xfId="4649"/>
    <cellStyle name="Normal 8 3 7 3" xfId="5778"/>
    <cellStyle name="Normal 8 4" xfId="820"/>
    <cellStyle name="Normal 8 4 2" xfId="1519"/>
    <cellStyle name="Normal 8 4 2 2" xfId="3555"/>
    <cellStyle name="Normal 8 4 2 2 2" xfId="3556"/>
    <cellStyle name="Normal 8 4 2 2 2 2" xfId="3557"/>
    <cellStyle name="Normal 8 4 2 2 2 2 2" xfId="4685"/>
    <cellStyle name="Normal 8 4 2 2 2 2 3" xfId="5814"/>
    <cellStyle name="Normal 8 4 2 2 2 3" xfId="4684"/>
    <cellStyle name="Normal 8 4 2 2 2 4" xfId="5813"/>
    <cellStyle name="Normal 8 4 2 2 3" xfId="3558"/>
    <cellStyle name="Normal 8 4 2 2 3 2" xfId="4686"/>
    <cellStyle name="Normal 8 4 2 2 3 3" xfId="5815"/>
    <cellStyle name="Normal 8 4 2 2 4" xfId="4683"/>
    <cellStyle name="Normal 8 4 2 2 5" xfId="5812"/>
    <cellStyle name="Normal 8 4 2 3" xfId="3559"/>
    <cellStyle name="Normal 8 4 2 3 2" xfId="3560"/>
    <cellStyle name="Normal 8 4 2 3 2 2" xfId="4688"/>
    <cellStyle name="Normal 8 4 2 3 2 3" xfId="5817"/>
    <cellStyle name="Normal 8 4 2 3 3" xfId="4687"/>
    <cellStyle name="Normal 8 4 2 3 4" xfId="5816"/>
    <cellStyle name="Normal 8 4 2 4" xfId="3561"/>
    <cellStyle name="Normal 8 4 2 4 2" xfId="4689"/>
    <cellStyle name="Normal 8 4 2 4 3" xfId="5818"/>
    <cellStyle name="Normal 8 4 2 5" xfId="3554"/>
    <cellStyle name="Normal 8 4 2 5 2" xfId="4682"/>
    <cellStyle name="Normal 8 4 2 5 3" xfId="5811"/>
    <cellStyle name="Normal 8 4 3" xfId="1328"/>
    <cellStyle name="Normal 8 4 3 2" xfId="3563"/>
    <cellStyle name="Normal 8 4 3 2 2" xfId="3564"/>
    <cellStyle name="Normal 8 4 3 2 2 2" xfId="4692"/>
    <cellStyle name="Normal 8 4 3 2 2 3" xfId="5821"/>
    <cellStyle name="Normal 8 4 3 2 3" xfId="4691"/>
    <cellStyle name="Normal 8 4 3 2 4" xfId="5820"/>
    <cellStyle name="Normal 8 4 3 3" xfId="3565"/>
    <cellStyle name="Normal 8 4 3 3 2" xfId="4693"/>
    <cellStyle name="Normal 8 4 3 3 3" xfId="5822"/>
    <cellStyle name="Normal 8 4 3 4" xfId="3562"/>
    <cellStyle name="Normal 8 4 3 5" xfId="4690"/>
    <cellStyle name="Normal 8 4 3 6" xfId="5819"/>
    <cellStyle name="Normal 8 4 4" xfId="1815"/>
    <cellStyle name="Normal 8 4 4 2" xfId="3567"/>
    <cellStyle name="Normal 8 4 4 2 2" xfId="4695"/>
    <cellStyle name="Normal 8 4 4 2 3" xfId="5824"/>
    <cellStyle name="Normal 8 4 4 3" xfId="3566"/>
    <cellStyle name="Normal 8 4 4 4" xfId="4694"/>
    <cellStyle name="Normal 8 4 4 5" xfId="5823"/>
    <cellStyle name="Normal 8 4 5" xfId="3568"/>
    <cellStyle name="Normal 8 4 5 2" xfId="4696"/>
    <cellStyle name="Normal 8 4 5 3" xfId="5825"/>
    <cellStyle name="Normal 8 4 6" xfId="3553"/>
    <cellStyle name="Normal 8 4 6 2" xfId="4681"/>
    <cellStyle name="Normal 8 4 6 3" xfId="5810"/>
    <cellStyle name="Normal 8 5" xfId="884"/>
    <cellStyle name="Normal 8 5 2" xfId="3570"/>
    <cellStyle name="Normal 8 5 2 2" xfId="3571"/>
    <cellStyle name="Normal 8 5 2 2 2" xfId="3572"/>
    <cellStyle name="Normal 8 5 2 2 2 2" xfId="4700"/>
    <cellStyle name="Normal 8 5 2 2 2 3" xfId="5829"/>
    <cellStyle name="Normal 8 5 2 2 3" xfId="4699"/>
    <cellStyle name="Normal 8 5 2 2 4" xfId="5828"/>
    <cellStyle name="Normal 8 5 2 3" xfId="3573"/>
    <cellStyle name="Normal 8 5 2 3 2" xfId="4701"/>
    <cellStyle name="Normal 8 5 2 3 3" xfId="5830"/>
    <cellStyle name="Normal 8 5 2 4" xfId="4698"/>
    <cellStyle name="Normal 8 5 2 5" xfId="5827"/>
    <cellStyle name="Normal 8 5 3" xfId="3574"/>
    <cellStyle name="Normal 8 5 3 2" xfId="3575"/>
    <cellStyle name="Normal 8 5 3 2 2" xfId="4703"/>
    <cellStyle name="Normal 8 5 3 2 3" xfId="5832"/>
    <cellStyle name="Normal 8 5 3 3" xfId="4702"/>
    <cellStyle name="Normal 8 5 3 4" xfId="5831"/>
    <cellStyle name="Normal 8 5 4" xfId="3576"/>
    <cellStyle name="Normal 8 5 4 2" xfId="4704"/>
    <cellStyle name="Normal 8 5 4 3" xfId="5833"/>
    <cellStyle name="Normal 8 5 5" xfId="3569"/>
    <cellStyle name="Normal 8 5 6" xfId="4697"/>
    <cellStyle name="Normal 8 5 7" xfId="5826"/>
    <cellStyle name="Normal 8 6" xfId="800"/>
    <cellStyle name="Normal 8 6 2" xfId="1801"/>
    <cellStyle name="Normal 8 6 2 2" xfId="3579"/>
    <cellStyle name="Normal 8 6 2 2 2" xfId="4707"/>
    <cellStyle name="Normal 8 6 2 2 3" xfId="5836"/>
    <cellStyle name="Normal 8 6 2 3" xfId="3578"/>
    <cellStyle name="Normal 8 6 2 4" xfId="4706"/>
    <cellStyle name="Normal 8 6 2 5" xfId="5835"/>
    <cellStyle name="Normal 8 6 3" xfId="3580"/>
    <cellStyle name="Normal 8 6 3 2" xfId="4708"/>
    <cellStyle name="Normal 8 6 3 3" xfId="5837"/>
    <cellStyle name="Normal 8 6 4" xfId="3577"/>
    <cellStyle name="Normal 8 6 5" xfId="4705"/>
    <cellStyle name="Normal 8 6 6" xfId="5834"/>
    <cellStyle name="Normal 8 7" xfId="3581"/>
    <cellStyle name="Normal 8 7 2" xfId="3582"/>
    <cellStyle name="Normal 8 7 2 2" xfId="4710"/>
    <cellStyle name="Normal 8 7 2 3" xfId="5839"/>
    <cellStyle name="Normal 8 7 3" xfId="4709"/>
    <cellStyle name="Normal 8 7 4" xfId="5838"/>
    <cellStyle name="Normal 8 8" xfId="3583"/>
    <cellStyle name="Normal 8 8 2" xfId="4711"/>
    <cellStyle name="Normal 8 8 3" xfId="5840"/>
    <cellStyle name="Normal 8 9" xfId="3520"/>
    <cellStyle name="Normal 8 9 2" xfId="4648"/>
    <cellStyle name="Normal 8 9 3" xfId="5777"/>
    <cellStyle name="Normal 9" xfId="574"/>
    <cellStyle name="Normal 9 2" xfId="992"/>
    <cellStyle name="Normal 9 2 2" xfId="1330"/>
    <cellStyle name="Normal 9 2 2 2" xfId="1521"/>
    <cellStyle name="Normal 9 2 3" xfId="1329"/>
    <cellStyle name="Normal 9 2 4" xfId="1888"/>
    <cellStyle name="Normal 9 3" xfId="1331"/>
    <cellStyle name="Normal 9 4" xfId="1520"/>
    <cellStyle name="Normal1" xfId="3584"/>
    <cellStyle name="Note" xfId="38" builtinId="10"/>
    <cellStyle name="Note 10" xfId="576"/>
    <cellStyle name="Note 10 2" xfId="890"/>
    <cellStyle name="Note 11" xfId="577"/>
    <cellStyle name="Note 11 2" xfId="891"/>
    <cellStyle name="Note 12" xfId="578"/>
    <cellStyle name="Note 12 2" xfId="892"/>
    <cellStyle name="Note 13" xfId="579"/>
    <cellStyle name="Note 13 2" xfId="893"/>
    <cellStyle name="Note 14" xfId="580"/>
    <cellStyle name="Note 14 2" xfId="894"/>
    <cellStyle name="Note 15" xfId="581"/>
    <cellStyle name="Note 15 2" xfId="889"/>
    <cellStyle name="Note 16" xfId="575"/>
    <cellStyle name="Note 16 2" xfId="1523"/>
    <cellStyle name="Note 17" xfId="755"/>
    <cellStyle name="Note 17 2" xfId="1524"/>
    <cellStyle name="Note 17 3" xfId="1332"/>
    <cellStyle name="Note 17 4" xfId="1777"/>
    <cellStyle name="Note 18" xfId="1333"/>
    <cellStyle name="Note 18 2" xfId="1525"/>
    <cellStyle name="Note 19" xfId="1522"/>
    <cellStyle name="Note 2" xfId="582"/>
    <cellStyle name="Note 2 2" xfId="583"/>
    <cellStyle name="Note 2 2 2" xfId="896"/>
    <cellStyle name="Note 2 2 2 2" xfId="1528"/>
    <cellStyle name="Note 2 2 2 2 2" xfId="1660"/>
    <cellStyle name="Note 2 2 2 2 2 2" xfId="2216"/>
    <cellStyle name="Note 2 2 2 2 2 3" xfId="2660"/>
    <cellStyle name="Note 2 2 2 2 2 4" xfId="3845"/>
    <cellStyle name="Note 2 2 2 2 2 5" xfId="4974"/>
    <cellStyle name="Note 2 2 2 2 3" xfId="2091"/>
    <cellStyle name="Note 2 2 2 2 4" xfId="2391"/>
    <cellStyle name="Note 2 2 2 2 5" xfId="2538"/>
    <cellStyle name="Note 2 2 2 2 6" xfId="3723"/>
    <cellStyle name="Note 2 2 2 2 7" xfId="4852"/>
    <cellStyle name="Note 2 2 2 3" xfId="1334"/>
    <cellStyle name="Note 2 2 2 3 2" xfId="2030"/>
    <cellStyle name="Note 2 2 2 3 3" xfId="2599"/>
    <cellStyle name="Note 2 2 2 3 4" xfId="3784"/>
    <cellStyle name="Note 2 2 2 3 5" xfId="4913"/>
    <cellStyle name="Note 2 2 2 4" xfId="1599"/>
    <cellStyle name="Note 2 2 2 4 2" xfId="2155"/>
    <cellStyle name="Note 2 2 2 5" xfId="2330"/>
    <cellStyle name="Note 2 2 2 6" xfId="2477"/>
    <cellStyle name="Note 2 2 2 7" xfId="3662"/>
    <cellStyle name="Note 2 2 2 8" xfId="4791"/>
    <cellStyle name="Note 2 2 3" xfId="1527"/>
    <cellStyle name="Note 2 3" xfId="584"/>
    <cellStyle name="Note 2 3 2" xfId="897"/>
    <cellStyle name="Note 2 4" xfId="585"/>
    <cellStyle name="Note 2 4 10" xfId="4792"/>
    <cellStyle name="Note 2 4 2" xfId="749"/>
    <cellStyle name="Note 2 4 2 2" xfId="895"/>
    <cellStyle name="Note 2 4 2 2 2" xfId="2661"/>
    <cellStyle name="Note 2 4 2 2 3" xfId="3846"/>
    <cellStyle name="Note 2 4 2 2 4" xfId="4975"/>
    <cellStyle name="Note 2 4 2 3" xfId="1529"/>
    <cellStyle name="Note 2 4 2 3 2" xfId="2092"/>
    <cellStyle name="Note 2 4 2 4" xfId="1661"/>
    <cellStyle name="Note 2 4 2 4 2" xfId="2217"/>
    <cellStyle name="Note 2 4 2 5" xfId="1771"/>
    <cellStyle name="Note 2 4 2 6" xfId="2392"/>
    <cellStyle name="Note 2 4 2 7" xfId="2539"/>
    <cellStyle name="Note 2 4 2 8" xfId="3724"/>
    <cellStyle name="Note 2 4 2 9" xfId="4853"/>
    <cellStyle name="Note 2 4 3" xfId="886"/>
    <cellStyle name="Note 2 4 3 2" xfId="2600"/>
    <cellStyle name="Note 2 4 3 3" xfId="3785"/>
    <cellStyle name="Note 2 4 3 4" xfId="4914"/>
    <cellStyle name="Note 2 4 4" xfId="1335"/>
    <cellStyle name="Note 2 4 4 2" xfId="2031"/>
    <cellStyle name="Note 2 4 5" xfId="1600"/>
    <cellStyle name="Note 2 4 5 2" xfId="2156"/>
    <cellStyle name="Note 2 4 6" xfId="1730"/>
    <cellStyle name="Note 2 4 7" xfId="2331"/>
    <cellStyle name="Note 2 4 8" xfId="2478"/>
    <cellStyle name="Note 2 4 9" xfId="3663"/>
    <cellStyle name="Note 2 5" xfId="798"/>
    <cellStyle name="Note 2 5 2" xfId="1526"/>
    <cellStyle name="Note 2 6" xfId="947"/>
    <cellStyle name="Note 2 6 2" xfId="1862"/>
    <cellStyle name="Note 2 6 3" xfId="3585"/>
    <cellStyle name="Note 2 7" xfId="1049"/>
    <cellStyle name="Note 2 7 2" xfId="1934"/>
    <cellStyle name="Note 2 8" xfId="2228"/>
    <cellStyle name="Note 20" xfId="1704"/>
    <cellStyle name="Note 3" xfId="586"/>
    <cellStyle name="Note 3 10" xfId="2273"/>
    <cellStyle name="Note 3 11" xfId="2332"/>
    <cellStyle name="Note 3 12" xfId="2420"/>
    <cellStyle name="Note 3 13" xfId="2479"/>
    <cellStyle name="Note 3 14" xfId="3664"/>
    <cellStyle name="Note 3 15" xfId="4793"/>
    <cellStyle name="Note 3 2" xfId="745"/>
    <cellStyle name="Note 3 2 2" xfId="1338"/>
    <cellStyle name="Note 3 2 2 2" xfId="1531"/>
    <cellStyle name="Note 3 2 3" xfId="1337"/>
    <cellStyle name="Note 3 2 4" xfId="1769"/>
    <cellStyle name="Note 3 3" xfId="887"/>
    <cellStyle name="Note 3 3 2" xfId="1530"/>
    <cellStyle name="Note 3 3 2 2" xfId="2093"/>
    <cellStyle name="Note 3 3 2 3" xfId="2662"/>
    <cellStyle name="Note 3 3 2 4" xfId="3847"/>
    <cellStyle name="Note 3 3 2 5" xfId="4976"/>
    <cellStyle name="Note 3 3 3" xfId="1662"/>
    <cellStyle name="Note 3 3 3 2" xfId="2218"/>
    <cellStyle name="Note 3 3 4" xfId="1854"/>
    <cellStyle name="Note 3 3 5" xfId="2393"/>
    <cellStyle name="Note 3 3 6" xfId="2540"/>
    <cellStyle name="Note 3 3 7" xfId="3725"/>
    <cellStyle name="Note 3 3 8" xfId="4854"/>
    <cellStyle name="Note 3 4" xfId="955"/>
    <cellStyle name="Note 3 4 2" xfId="2601"/>
    <cellStyle name="Note 3 4 3" xfId="3786"/>
    <cellStyle name="Note 3 4 4" xfId="4915"/>
    <cellStyle name="Note 3 5" xfId="1036"/>
    <cellStyle name="Note 3 5 2" xfId="1921"/>
    <cellStyle name="Note 3 6" xfId="1085"/>
    <cellStyle name="Note 3 6 2" xfId="1970"/>
    <cellStyle name="Note 3 7" xfId="1336"/>
    <cellStyle name="Note 3 7 2" xfId="2032"/>
    <cellStyle name="Note 3 8" xfId="1601"/>
    <cellStyle name="Note 3 8 2" xfId="2157"/>
    <cellStyle name="Note 3 9" xfId="1731"/>
    <cellStyle name="Note 4" xfId="587"/>
    <cellStyle name="Note 4 2" xfId="588"/>
    <cellStyle name="Note 4 2 2" xfId="899"/>
    <cellStyle name="Note 4 3" xfId="898"/>
    <cellStyle name="Note 5" xfId="589"/>
    <cellStyle name="Note 5 2" xfId="590"/>
    <cellStyle name="Note 5 2 2" xfId="901"/>
    <cellStyle name="Note 5 3" xfId="900"/>
    <cellStyle name="Note 6" xfId="591"/>
    <cellStyle name="Note 6 2" xfId="902"/>
    <cellStyle name="Note 7" xfId="592"/>
    <cellStyle name="Note 7 2" xfId="903"/>
    <cellStyle name="Note 8" xfId="593"/>
    <cellStyle name="Note 8 2" xfId="904"/>
    <cellStyle name="Note 9" xfId="594"/>
    <cellStyle name="Note 9 2" xfId="905"/>
    <cellStyle name="Output" xfId="39" builtinId="21"/>
    <cellStyle name="Output 10" xfId="595"/>
    <cellStyle name="Output 10 2" xfId="907"/>
    <cellStyle name="Output 11" xfId="596"/>
    <cellStyle name="Output 11 2" xfId="908"/>
    <cellStyle name="Output 12" xfId="597"/>
    <cellStyle name="Output 12 2" xfId="909"/>
    <cellStyle name="Output 13" xfId="598"/>
    <cellStyle name="Output 13 2" xfId="910"/>
    <cellStyle name="Output 14" xfId="599"/>
    <cellStyle name="Output 14 2" xfId="906"/>
    <cellStyle name="Output 15" xfId="1339"/>
    <cellStyle name="Output 16" xfId="1340"/>
    <cellStyle name="Output 17" xfId="1341"/>
    <cellStyle name="Output 18" xfId="1705"/>
    <cellStyle name="Output 2" xfId="600"/>
    <cellStyle name="Output 2 2" xfId="601"/>
    <cellStyle name="Output 2 2 2" xfId="602"/>
    <cellStyle name="Output 2 2 2 2" xfId="913"/>
    <cellStyle name="Output 2 2 3" xfId="912"/>
    <cellStyle name="Output 2 3" xfId="603"/>
    <cellStyle name="Output 2 3 2" xfId="914"/>
    <cellStyle name="Output 2 4" xfId="911"/>
    <cellStyle name="Output 3" xfId="604"/>
    <cellStyle name="Output 4" xfId="605"/>
    <cellStyle name="Output 4 2" xfId="606"/>
    <cellStyle name="Output 4 2 2" xfId="916"/>
    <cellStyle name="Output 4 3" xfId="915"/>
    <cellStyle name="Output 5" xfId="607"/>
    <cellStyle name="Output 5 2" xfId="608"/>
    <cellStyle name="Output 5 2 2" xfId="918"/>
    <cellStyle name="Output 5 3" xfId="917"/>
    <cellStyle name="Output 6" xfId="609"/>
    <cellStyle name="Output 6 2" xfId="919"/>
    <cellStyle name="Output 7" xfId="610"/>
    <cellStyle name="Output 7 2" xfId="920"/>
    <cellStyle name="Output 8" xfId="611"/>
    <cellStyle name="Output 8 2" xfId="921"/>
    <cellStyle name="Output 9" xfId="612"/>
    <cellStyle name="Output 9 2" xfId="922"/>
    <cellStyle name="Percen - Style3" xfId="3586"/>
    <cellStyle name="Percent 2" xfId="613"/>
    <cellStyle name="Percent 2 10" xfId="2274"/>
    <cellStyle name="Percent 2 11" xfId="2333"/>
    <cellStyle name="Percent 2 12" xfId="2421"/>
    <cellStyle name="Percent 2 13" xfId="2480"/>
    <cellStyle name="Percent 2 14" xfId="3665"/>
    <cellStyle name="Percent 2 15" xfId="4794"/>
    <cellStyle name="Percent 2 2" xfId="614"/>
    <cellStyle name="Percent 2 2 2" xfId="1000"/>
    <cellStyle name="Percent 2 2 2 2" xfId="1533"/>
    <cellStyle name="Percent 2 2 2 3" xfId="1893"/>
    <cellStyle name="Percent 2 2 3" xfId="3587"/>
    <cellStyle name="Percent 2 3" xfId="682"/>
    <cellStyle name="Percent 2 3 2" xfId="888"/>
    <cellStyle name="Percent 2 3 2 2" xfId="1855"/>
    <cellStyle name="Percent 2 3 2 3" xfId="2663"/>
    <cellStyle name="Percent 2 3 2 4" xfId="3848"/>
    <cellStyle name="Percent 2 3 2 5" xfId="4977"/>
    <cellStyle name="Percent 2 3 3" xfId="1532"/>
    <cellStyle name="Percent 2 3 3 2" xfId="2094"/>
    <cellStyle name="Percent 2 3 4" xfId="1663"/>
    <cellStyle name="Percent 2 3 4 2" xfId="2219"/>
    <cellStyle name="Percent 2 3 5" xfId="2394"/>
    <cellStyle name="Percent 2 3 6" xfId="2541"/>
    <cellStyle name="Percent 2 3 7" xfId="3726"/>
    <cellStyle name="Percent 2 3 8" xfId="4855"/>
    <cellStyle name="Percent 2 4" xfId="746"/>
    <cellStyle name="Percent 2 4 2" xfId="1770"/>
    <cellStyle name="Percent 2 4 3" xfId="2602"/>
    <cellStyle name="Percent 2 4 4" xfId="3787"/>
    <cellStyle name="Percent 2 4 5" xfId="4916"/>
    <cellStyle name="Percent 2 5" xfId="1037"/>
    <cellStyle name="Percent 2 5 2" xfId="1922"/>
    <cellStyle name="Percent 2 6" xfId="1086"/>
    <cellStyle name="Percent 2 6 2" xfId="1971"/>
    <cellStyle name="Percent 2 7" xfId="1342"/>
    <cellStyle name="Percent 2 7 2" xfId="2033"/>
    <cellStyle name="Percent 2 8" xfId="1602"/>
    <cellStyle name="Percent 2 8 2" xfId="2158"/>
    <cellStyle name="Percent 2 9" xfId="1732"/>
    <cellStyle name="Percent 3" xfId="615"/>
    <cellStyle name="Percent 3 2" xfId="666"/>
    <cellStyle name="Percent 3 2 2" xfId="1002"/>
    <cellStyle name="Percent 3 2 2 2" xfId="1535"/>
    <cellStyle name="Percent 3 2 2 3" xfId="1895"/>
    <cellStyle name="Percent 3 2 3" xfId="1343"/>
    <cellStyle name="Percent 3 3" xfId="1534"/>
    <cellStyle name="Percent 3 4" xfId="3588"/>
    <cellStyle name="Percent 4" xfId="616"/>
    <cellStyle name="Percent 4 2" xfId="683"/>
    <cellStyle name="Percent 4 2 2" xfId="996"/>
    <cellStyle name="Percent 4 2 2 2" xfId="1537"/>
    <cellStyle name="Percent 4 3" xfId="1536"/>
    <cellStyle name="Percent 5" xfId="617"/>
    <cellStyle name="Percent 5 2" xfId="994"/>
    <cellStyle name="Percent 5 2 2" xfId="1538"/>
    <cellStyle name="Percent 5 2 2 2" xfId="3591"/>
    <cellStyle name="Percent 5 2 2 3" xfId="4714"/>
    <cellStyle name="Percent 5 2 2 4" xfId="5843"/>
    <cellStyle name="Percent 5 2 3" xfId="1890"/>
    <cellStyle name="Percent 5 2 3 2" xfId="3590"/>
    <cellStyle name="Percent 5 2 3 3" xfId="4713"/>
    <cellStyle name="Percent 5 2 3 4" xfId="5842"/>
    <cellStyle name="Percent 5 3" xfId="3592"/>
    <cellStyle name="Percent 5 3 2" xfId="4715"/>
    <cellStyle name="Percent 5 3 3" xfId="5844"/>
    <cellStyle name="Percent 5 4" xfId="3589"/>
    <cellStyle name="Percent 5 4 2" xfId="4712"/>
    <cellStyle name="Percent 5 4 3" xfId="5841"/>
    <cellStyle name="Percent 6" xfId="1003"/>
    <cellStyle name="Percent 6 2" xfId="1345"/>
    <cellStyle name="Percent 6 2 2" xfId="1346"/>
    <cellStyle name="Percent 6 2 2 2" xfId="1539"/>
    <cellStyle name="Percent 6 2 2 2 2" xfId="1664"/>
    <cellStyle name="Percent 6 2 2 2 2 2" xfId="2220"/>
    <cellStyle name="Percent 6 2 2 2 2 3" xfId="2664"/>
    <cellStyle name="Percent 6 2 2 2 2 4" xfId="3849"/>
    <cellStyle name="Percent 6 2 2 2 2 5" xfId="4978"/>
    <cellStyle name="Percent 6 2 2 2 3" xfId="2095"/>
    <cellStyle name="Percent 6 2 2 2 4" xfId="2395"/>
    <cellStyle name="Percent 6 2 2 2 5" xfId="2542"/>
    <cellStyle name="Percent 6 2 2 2 6" xfId="3727"/>
    <cellStyle name="Percent 6 2 2 2 7" xfId="4856"/>
    <cellStyle name="Percent 6 2 2 3" xfId="1603"/>
    <cellStyle name="Percent 6 2 2 3 2" xfId="2159"/>
    <cellStyle name="Percent 6 2 2 3 3" xfId="2603"/>
    <cellStyle name="Percent 6 2 2 3 4" xfId="3788"/>
    <cellStyle name="Percent 6 2 2 3 5" xfId="4917"/>
    <cellStyle name="Percent 6 2 2 4" xfId="2034"/>
    <cellStyle name="Percent 6 2 2 5" xfId="2334"/>
    <cellStyle name="Percent 6 2 2 6" xfId="2481"/>
    <cellStyle name="Percent 6 2 2 7" xfId="3666"/>
    <cellStyle name="Percent 6 2 2 8" xfId="4795"/>
    <cellStyle name="Percent 6 3" xfId="1347"/>
    <cellStyle name="Percent 6 3 2" xfId="1540"/>
    <cellStyle name="Percent 6 3 2 2" xfId="1665"/>
    <cellStyle name="Percent 6 3 2 2 2" xfId="2221"/>
    <cellStyle name="Percent 6 3 2 2 3" xfId="2665"/>
    <cellStyle name="Percent 6 3 2 2 4" xfId="3850"/>
    <cellStyle name="Percent 6 3 2 2 5" xfId="4979"/>
    <cellStyle name="Percent 6 3 2 3" xfId="2096"/>
    <cellStyle name="Percent 6 3 2 4" xfId="2396"/>
    <cellStyle name="Percent 6 3 2 5" xfId="2543"/>
    <cellStyle name="Percent 6 3 2 6" xfId="3728"/>
    <cellStyle name="Percent 6 3 2 7" xfId="4857"/>
    <cellStyle name="Percent 6 3 3" xfId="1604"/>
    <cellStyle name="Percent 6 3 3 2" xfId="2160"/>
    <cellStyle name="Percent 6 3 3 3" xfId="2604"/>
    <cellStyle name="Percent 6 3 3 4" xfId="3789"/>
    <cellStyle name="Percent 6 3 3 5" xfId="4918"/>
    <cellStyle name="Percent 6 3 4" xfId="2035"/>
    <cellStyle name="Percent 6 3 5" xfId="2335"/>
    <cellStyle name="Percent 6 3 6" xfId="2482"/>
    <cellStyle name="Percent 6 3 7" xfId="3667"/>
    <cellStyle name="Percent 6 3 8" xfId="4796"/>
    <cellStyle name="Percent 6 4" xfId="1344"/>
    <cellStyle name="Percent 7" xfId="1043"/>
    <cellStyle name="Percent 7 2" xfId="1928"/>
    <cellStyle name="Percent 8" xfId="2251"/>
    <cellStyle name="QUERY" xfId="3593"/>
    <cellStyle name="Single Year" xfId="3594"/>
    <cellStyle name="Title" xfId="40" builtinId="15"/>
    <cellStyle name="Title 10" xfId="618"/>
    <cellStyle name="Title 11" xfId="619"/>
    <cellStyle name="Title 12" xfId="747"/>
    <cellStyle name="Title 13" xfId="1348"/>
    <cellStyle name="Title 14" xfId="1349"/>
    <cellStyle name="Title 15" xfId="1350"/>
    <cellStyle name="Title 16" xfId="1706"/>
    <cellStyle name="Title 2" xfId="620"/>
    <cellStyle name="Title 2 2" xfId="621"/>
    <cellStyle name="Title 3" xfId="622"/>
    <cellStyle name="Title 4" xfId="623"/>
    <cellStyle name="Title 5" xfId="624"/>
    <cellStyle name="Title 6" xfId="625"/>
    <cellStyle name="Title 7" xfId="626"/>
    <cellStyle name="Title 8" xfId="627"/>
    <cellStyle name="Title 9" xfId="628"/>
    <cellStyle name="TITLE2" xfId="3595"/>
    <cellStyle name="Total" xfId="41" builtinId="25"/>
    <cellStyle name="Total 10" xfId="629"/>
    <cellStyle name="Total 10 2" xfId="924"/>
    <cellStyle name="Total 11" xfId="630"/>
    <cellStyle name="Total 11 2" xfId="925"/>
    <cellStyle name="Total 12" xfId="631"/>
    <cellStyle name="Total 12 2" xfId="926"/>
    <cellStyle name="Total 13" xfId="632"/>
    <cellStyle name="Total 13 2" xfId="927"/>
    <cellStyle name="Total 14" xfId="633"/>
    <cellStyle name="Total 14 2" xfId="923"/>
    <cellStyle name="Total 15" xfId="1351"/>
    <cellStyle name="Total 16" xfId="1352"/>
    <cellStyle name="Total 17" xfId="1353"/>
    <cellStyle name="Total 18" xfId="1707"/>
    <cellStyle name="Total 2" xfId="634"/>
    <cellStyle name="Total 2 2" xfId="635"/>
    <cellStyle name="Total 2 2 2" xfId="636"/>
    <cellStyle name="Total 2 2 2 2" xfId="930"/>
    <cellStyle name="Total 2 2 3" xfId="929"/>
    <cellStyle name="Total 2 3" xfId="637"/>
    <cellStyle name="Total 2 3 2" xfId="931"/>
    <cellStyle name="Total 2 4" xfId="928"/>
    <cellStyle name="Total 3" xfId="638"/>
    <cellStyle name="Total 4" xfId="639"/>
    <cellStyle name="Total 4 2" xfId="640"/>
    <cellStyle name="Total 4 2 2" xfId="933"/>
    <cellStyle name="Total 4 3" xfId="932"/>
    <cellStyle name="Total 5" xfId="641"/>
    <cellStyle name="Total 5 2" xfId="642"/>
    <cellStyle name="Total 5 2 2" xfId="935"/>
    <cellStyle name="Total 5 3" xfId="934"/>
    <cellStyle name="Total 6" xfId="643"/>
    <cellStyle name="Total 6 2" xfId="936"/>
    <cellStyle name="Total 7" xfId="644"/>
    <cellStyle name="Total 7 2" xfId="937"/>
    <cellStyle name="Total 8" xfId="645"/>
    <cellStyle name="Total 8 2" xfId="938"/>
    <cellStyle name="Total 9" xfId="646"/>
    <cellStyle name="Total 9 2" xfId="939"/>
    <cellStyle name="VACANT" xfId="3596"/>
    <cellStyle name="Warning Text" xfId="42" builtinId="11"/>
    <cellStyle name="Warning Text 10" xfId="647"/>
    <cellStyle name="Warning Text 11" xfId="648"/>
    <cellStyle name="Warning Text 12" xfId="748"/>
    <cellStyle name="Warning Text 13" xfId="1354"/>
    <cellStyle name="Warning Text 14" xfId="1355"/>
    <cellStyle name="Warning Text 15" xfId="1356"/>
    <cellStyle name="Warning Text 16" xfId="1708"/>
    <cellStyle name="Warning Text 2" xfId="649"/>
    <cellStyle name="Warning Text 3" xfId="650"/>
    <cellStyle name="Warning Text 4" xfId="651"/>
    <cellStyle name="Warning Text 5" xfId="652"/>
    <cellStyle name="Warning Text 6" xfId="653"/>
    <cellStyle name="Warning Text 7" xfId="654"/>
    <cellStyle name="Warning Text 8" xfId="655"/>
    <cellStyle name="Warning Text 9" xfId="656"/>
    <cellStyle name="Year" xfId="3597"/>
  </cellStyles>
  <dxfs>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0006"/>
      </font>
    </dxf>
    <dxf>
      <font>
        <color rgb="FF9C000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5" Type="http://schemas.openxmlformats.org/officeDocument/2006/relationships/worksheet" Target="worksheets/sheet5.xml" /><Relationship Id="rId7" Type="http://schemas.openxmlformats.org/officeDocument/2006/relationships/theme" Target="theme/theme1.xml" /><Relationship Id="rId6" Type="http://schemas.openxmlformats.org/officeDocument/2006/relationships/externalLink" Target="/xl/externalLinks/externalLink1.xml" /><Relationship Id="rId2" Type="http://schemas.openxmlformats.org/officeDocument/2006/relationships/worksheet" Target="worksheets/sheet2.xml" /><Relationship Id="rId3" Type="http://schemas.openxmlformats.org/officeDocument/2006/relationships/worksheet" Target="worksheets/sheet3.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Shareen/Journal%20template%20SN/Journal%20template%20master%20for%20Account%20code%20and%20Sub%20project%20code%20%20latest.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Formula"/>
      <sheetName val="Journal Template - Oct 16"/>
      <sheetName val="Sub project code"/>
      <sheetName val="Sheet1"/>
      <sheetName val="Account code - active"/>
      <sheetName val="Sheet2"/>
    </sheetNames>
    <sheetDataSet>
      <sheetData sheetId="0" refreshError="1"/>
      <sheetData sheetId="1" refreshError="1"/>
      <sheetData sheetId="2">
        <row r="1">
          <cell r="A1" t="str">
            <v>Subproject</v>
          </cell>
          <cell r="B1" t="str">
            <v>S</v>
          </cell>
          <cell r="C1" t="str">
            <v>S</v>
          </cell>
          <cell r="D1" t="str">
            <v>Description</v>
          </cell>
          <cell r="E1" t="str">
            <v>Budgetholder(T)</v>
          </cell>
        </row>
        <row r="2">
          <cell r="A2" t="str">
            <v>10001-10</v>
          </cell>
          <cell r="B2" t="str">
            <v>C</v>
          </cell>
          <cell r="C2" t="str">
            <v>Closed</v>
          </cell>
          <cell r="D2" t="str">
            <v>N - Prof Jenny Higham CEA Award</v>
          </cell>
          <cell r="E2" t="str">
            <v>Deborah Joan Davidson</v>
          </cell>
          <cell r="F2">
            <v>73050</v>
          </cell>
        </row>
        <row r="3">
          <cell r="A3" t="str">
            <v>10002-10</v>
          </cell>
          <cell r="B3" t="str">
            <v>C</v>
          </cell>
          <cell r="C3" t="str">
            <v>Closed</v>
          </cell>
          <cell r="D3" t="str">
            <v>O - Research Tools</v>
          </cell>
          <cell r="E3" t="str">
            <v>Jude Keya</v>
          </cell>
          <cell r="F3">
            <v>73050</v>
          </cell>
        </row>
        <row r="4">
          <cell r="A4" t="str">
            <v>10003-10</v>
          </cell>
          <cell r="B4" t="str">
            <v>C</v>
          </cell>
          <cell r="C4" t="str">
            <v>Closed</v>
          </cell>
          <cell r="D4" t="str">
            <v>G - Principal´s Travel Account</v>
          </cell>
          <cell r="E4" t="str">
            <v>Nicola Jane Arnold</v>
          </cell>
          <cell r="F4">
            <v>73050</v>
          </cell>
        </row>
        <row r="5">
          <cell r="A5" t="str">
            <v>10004-10</v>
          </cell>
          <cell r="B5" t="str">
            <v>C</v>
          </cell>
          <cell r="C5" t="str">
            <v>Closed</v>
          </cell>
          <cell r="D5" t="str">
            <v>O - AHSN - HIEC Funding</v>
          </cell>
          <cell r="E5" t="str">
            <v>Kathleen Mary Tyler</v>
          </cell>
          <cell r="F5">
            <v>73050</v>
          </cell>
        </row>
        <row r="6">
          <cell r="A6" t="str">
            <v>10005-10</v>
          </cell>
          <cell r="B6" t="str">
            <v>C</v>
          </cell>
          <cell r="C6" t="str">
            <v>Closed</v>
          </cell>
          <cell r="D6" t="str">
            <v>O - AHSN - Membership Account</v>
          </cell>
          <cell r="E6" t="str">
            <v>Jude Keya</v>
          </cell>
          <cell r="F6">
            <v>73050</v>
          </cell>
        </row>
        <row r="7">
          <cell r="A7" t="str">
            <v>10006-10</v>
          </cell>
          <cell r="B7" t="str">
            <v>C</v>
          </cell>
          <cell r="C7" t="str">
            <v>Closed</v>
          </cell>
          <cell r="D7" t="str">
            <v>O - Genetics Teaching for London Deanery</v>
          </cell>
          <cell r="E7" t="str">
            <v>Imran Rafi</v>
          </cell>
          <cell r="F7">
            <v>73050</v>
          </cell>
        </row>
        <row r="8">
          <cell r="A8" t="str">
            <v>10007-10</v>
          </cell>
          <cell r="B8" t="str">
            <v>N</v>
          </cell>
          <cell r="C8" t="str">
            <v>Active</v>
          </cell>
          <cell r="D8" t="str">
            <v>G - Central Computer Purchase</v>
          </cell>
          <cell r="E8" t="str">
            <v>David Iveson</v>
          </cell>
          <cell r="F8">
            <v>73050</v>
          </cell>
        </row>
        <row r="9">
          <cell r="A9" t="str">
            <v>10008-10</v>
          </cell>
          <cell r="B9" t="str">
            <v>C</v>
          </cell>
          <cell r="C9" t="str">
            <v>Closed</v>
          </cell>
          <cell r="D9" t="str">
            <v>O - Int´l Society Cardiovasc Pharmacotherapy</v>
          </cell>
          <cell r="E9" t="str">
            <v>Juan Carlos Kaski</v>
          </cell>
          <cell r="F9">
            <v>73050</v>
          </cell>
        </row>
        <row r="10">
          <cell r="A10" t="str">
            <v>10009-10</v>
          </cell>
          <cell r="B10" t="str">
            <v>C</v>
          </cell>
          <cell r="C10" t="str">
            <v>Closed</v>
          </cell>
          <cell r="D10" t="str">
            <v>O - Cardiovascular Research Grp Seminar Fund CLOSED</v>
          </cell>
          <cell r="E10" t="str">
            <v>Atticus Henry Hainsworth</v>
          </cell>
          <cell r="F10">
            <v>73050</v>
          </cell>
        </row>
        <row r="11">
          <cell r="A11" t="str">
            <v>10010-10</v>
          </cell>
          <cell r="B11" t="str">
            <v>C</v>
          </cell>
          <cell r="C11" t="str">
            <v>Closed</v>
          </cell>
          <cell r="D11" t="str">
            <v>O - TAKEDA Educational Grant</v>
          </cell>
          <cell r="E11" t="str">
            <v>Juan Carlos Kaski</v>
          </cell>
          <cell r="F11">
            <v>73050</v>
          </cell>
        </row>
        <row r="12">
          <cell r="A12" t="str">
            <v>10011-10</v>
          </cell>
          <cell r="B12" t="str">
            <v>C</v>
          </cell>
          <cell r="C12" t="str">
            <v>Closed</v>
          </cell>
          <cell r="D12" t="str">
            <v>O - Educational SGUL Strategy</v>
          </cell>
          <cell r="E12" t="str">
            <v>Sean Robert Hilton</v>
          </cell>
          <cell r="F12">
            <v>73050</v>
          </cell>
        </row>
        <row r="13">
          <cell r="A13" t="str">
            <v>10012-10</v>
          </cell>
          <cell r="B13" t="str">
            <v>C</v>
          </cell>
          <cell r="C13" t="str">
            <v>Closed</v>
          </cell>
          <cell r="D13" t="str">
            <v>O - Widening Participation Summer Schools</v>
          </cell>
          <cell r="E13" t="str">
            <v>Helen Elizabeth White</v>
          </cell>
          <cell r="F13">
            <v>41851</v>
          </cell>
        </row>
        <row r="14">
          <cell r="A14" t="str">
            <v>10013-10</v>
          </cell>
          <cell r="B14" t="str">
            <v>C</v>
          </cell>
          <cell r="C14" t="str">
            <v>Closed</v>
          </cell>
          <cell r="D14" t="str">
            <v>O - National Practitioner Programme- N Chana</v>
          </cell>
          <cell r="E14" t="str">
            <v>Matthew Alexander George</v>
          </cell>
          <cell r="F14">
            <v>73050</v>
          </cell>
        </row>
        <row r="15">
          <cell r="A15" t="str">
            <v>10014-10</v>
          </cell>
          <cell r="B15" t="str">
            <v>C</v>
          </cell>
          <cell r="C15" t="str">
            <v>Closed</v>
          </cell>
          <cell r="D15" t="str">
            <v>O - Interprofessional Collaboration</v>
          </cell>
          <cell r="E15" t="str">
            <v>Anthony Senior</v>
          </cell>
          <cell r="F15">
            <v>73050</v>
          </cell>
        </row>
        <row r="16">
          <cell r="A16" t="str">
            <v>10015-10</v>
          </cell>
          <cell r="B16" t="str">
            <v>N</v>
          </cell>
          <cell r="C16" t="str">
            <v>Active</v>
          </cell>
          <cell r="D16" t="str">
            <v>O - ERASMUS</v>
          </cell>
          <cell r="E16" t="str">
            <v>Derek Baldwinson</v>
          </cell>
          <cell r="F16">
            <v>73050</v>
          </cell>
        </row>
        <row r="17">
          <cell r="A17" t="str">
            <v>10016-10</v>
          </cell>
          <cell r="B17" t="str">
            <v>C</v>
          </cell>
          <cell r="C17" t="str">
            <v>Closed</v>
          </cell>
          <cell r="D17" t="str">
            <v>O - Teaching Medical Statistics:</v>
          </cell>
          <cell r="E17" t="str">
            <v>Philip Martin Sedgwick</v>
          </cell>
          <cell r="F17">
            <v>73050</v>
          </cell>
        </row>
        <row r="18">
          <cell r="A18" t="str">
            <v>10017-10</v>
          </cell>
          <cell r="B18" t="str">
            <v>C</v>
          </cell>
          <cell r="C18" t="str">
            <v>Closed</v>
          </cell>
          <cell r="D18" t="str">
            <v>O - Medbiq Conference</v>
          </cell>
          <cell r="E18" t="str">
            <v>Sheryl Lee Pond</v>
          </cell>
          <cell r="F18">
            <v>73050</v>
          </cell>
        </row>
        <row r="19">
          <cell r="A19" t="str">
            <v>10018-10</v>
          </cell>
          <cell r="B19" t="str">
            <v>C</v>
          </cell>
          <cell r="C19" t="str">
            <v>Closed</v>
          </cell>
          <cell r="D19" t="str">
            <v>O - Assessment Centre</v>
          </cell>
          <cell r="E19" t="str">
            <v>Anthony Senior</v>
          </cell>
          <cell r="F19">
            <v>73050</v>
          </cell>
        </row>
        <row r="20">
          <cell r="A20" t="str">
            <v>10019-10</v>
          </cell>
          <cell r="B20" t="str">
            <v>N</v>
          </cell>
          <cell r="C20" t="str">
            <v>Active</v>
          </cell>
          <cell r="D20" t="str">
            <v>O - PA Register</v>
          </cell>
          <cell r="E20" t="str">
            <v>Karen Roberts</v>
          </cell>
          <cell r="F20">
            <v>73050</v>
          </cell>
        </row>
        <row r="21">
          <cell r="A21" t="str">
            <v>10020-10</v>
          </cell>
          <cell r="B21" t="str">
            <v>C</v>
          </cell>
          <cell r="C21" t="str">
            <v>Closed</v>
          </cell>
          <cell r="D21" t="str">
            <v>C - Research in the field of drug discovery</v>
          </cell>
          <cell r="E21" t="str">
            <v>Sanjeev Krishna</v>
          </cell>
          <cell r="F21">
            <v>73050</v>
          </cell>
        </row>
        <row r="22">
          <cell r="A22" t="str">
            <v>10021-10</v>
          </cell>
          <cell r="B22" t="str">
            <v>C</v>
          </cell>
          <cell r="C22" t="str">
            <v>Closed</v>
          </cell>
          <cell r="D22" t="str">
            <v>C - Developing novel designs for in vitro te</v>
          </cell>
          <cell r="E22" t="str">
            <v>Anthony Robert Milnes Coates</v>
          </cell>
          <cell r="F22">
            <v>73050</v>
          </cell>
        </row>
        <row r="23">
          <cell r="A23" t="str">
            <v>10022-10</v>
          </cell>
          <cell r="B23" t="str">
            <v>C</v>
          </cell>
          <cell r="C23" t="str">
            <v>Closed</v>
          </cell>
          <cell r="D23" t="str">
            <v>C - PRONOTA CONSULTING</v>
          </cell>
          <cell r="E23" t="str">
            <v>Gary Russell Coulton</v>
          </cell>
          <cell r="F23">
            <v>73050</v>
          </cell>
        </row>
        <row r="24">
          <cell r="A24" t="str">
            <v>10023-10</v>
          </cell>
          <cell r="B24" t="str">
            <v>C</v>
          </cell>
          <cell r="C24" t="str">
            <v>Closed</v>
          </cell>
          <cell r="D24" t="str">
            <v>C - PROF D OLIVEIRA CONSULTANCY</v>
          </cell>
          <cell r="E24" t="str">
            <v>David Benjamin Graeme Oliveira</v>
          </cell>
          <cell r="F24">
            <v>73050</v>
          </cell>
        </row>
        <row r="25">
          <cell r="A25" t="str">
            <v>10024-10</v>
          </cell>
          <cell r="B25" t="str">
            <v>C</v>
          </cell>
          <cell r="C25" t="str">
            <v>Closed</v>
          </cell>
          <cell r="D25" t="str">
            <v>C - Gary Coulton Consultancy</v>
          </cell>
          <cell r="E25" t="str">
            <v>Gary Russell Coulton</v>
          </cell>
          <cell r="F25">
            <v>73050</v>
          </cell>
        </row>
        <row r="26">
          <cell r="A26" t="str">
            <v>10025-10</v>
          </cell>
          <cell r="B26" t="str">
            <v>C</v>
          </cell>
          <cell r="C26" t="str">
            <v>Closed</v>
          </cell>
          <cell r="D26" t="str">
            <v>C1 - Consultancy on patient reported outcomes</v>
          </cell>
          <cell r="E26" t="str">
            <v>Julian Ma</v>
          </cell>
          <cell r="F26">
            <v>73050</v>
          </cell>
        </row>
        <row r="27">
          <cell r="A27" t="str">
            <v>10026-10</v>
          </cell>
          <cell r="B27" t="str">
            <v>C</v>
          </cell>
          <cell r="C27" t="str">
            <v>Closed</v>
          </cell>
          <cell r="D27" t="str">
            <v>C - Provision for education and training ser</v>
          </cell>
          <cell r="E27" t="str">
            <v>John Warburton Unsworth</v>
          </cell>
          <cell r="F27">
            <v>42216</v>
          </cell>
        </row>
        <row r="28">
          <cell r="A28" t="str">
            <v>10027-10</v>
          </cell>
          <cell r="B28" t="str">
            <v>C</v>
          </cell>
          <cell r="C28" t="str">
            <v>Closed</v>
          </cell>
          <cell r="D28" t="str">
            <v>C - e-learning for Healthcare -Module Editor</v>
          </cell>
          <cell r="E28" t="str">
            <v>Emma Harriet Baker</v>
          </cell>
          <cell r="F28">
            <v>73050</v>
          </cell>
        </row>
        <row r="29">
          <cell r="A29" t="str">
            <v>10028-10</v>
          </cell>
          <cell r="B29" t="str">
            <v>C</v>
          </cell>
          <cell r="C29" t="str">
            <v>Closed</v>
          </cell>
          <cell r="D29" t="str">
            <v>C1 - Peter McCrorie Consultancy</v>
          </cell>
          <cell r="E29" t="str">
            <v>Peter McCrorie</v>
          </cell>
          <cell r="F29">
            <v>73050</v>
          </cell>
        </row>
        <row r="30">
          <cell r="A30" t="str">
            <v>10029-10</v>
          </cell>
          <cell r="B30" t="str">
            <v>C</v>
          </cell>
          <cell r="C30" t="str">
            <v>Closed</v>
          </cell>
          <cell r="D30" t="str">
            <v>C - Virtual Patients within CUHK</v>
          </cell>
          <cell r="E30" t="str">
            <v>Terence Alan Poulton</v>
          </cell>
          <cell r="F30">
            <v>73050</v>
          </cell>
        </row>
        <row r="31">
          <cell r="A31" t="str">
            <v>10030-10</v>
          </cell>
          <cell r="B31" t="str">
            <v>C</v>
          </cell>
          <cell r="C31" t="str">
            <v>Closed</v>
          </cell>
          <cell r="D31" t="str">
            <v>C - 2 day workshop e-learning 14 delegates f</v>
          </cell>
          <cell r="E31" t="str">
            <v>Terence Alan Poulton</v>
          </cell>
          <cell r="F31">
            <v>73050</v>
          </cell>
        </row>
        <row r="32">
          <cell r="A32" t="str">
            <v>10031-10</v>
          </cell>
          <cell r="B32" t="str">
            <v>C</v>
          </cell>
          <cell r="C32" t="str">
            <v>Closed</v>
          </cell>
          <cell r="D32" t="str">
            <v>C - Digilab UK contract for telephone testim</v>
          </cell>
          <cell r="E32" t="str">
            <v>Gary Russell Coulton</v>
          </cell>
          <cell r="F32">
            <v>73050</v>
          </cell>
        </row>
        <row r="33">
          <cell r="A33" t="str">
            <v>10032-10</v>
          </cell>
          <cell r="B33" t="str">
            <v>C</v>
          </cell>
          <cell r="C33" t="str">
            <v>Closed</v>
          </cell>
          <cell r="D33" t="str">
            <v>C - Consultancy agreement ALFA University of</v>
          </cell>
          <cell r="E33" t="str">
            <v>Mr M A Smith</v>
          </cell>
          <cell r="F33">
            <v>73050</v>
          </cell>
        </row>
        <row r="34">
          <cell r="A34" t="str">
            <v>10033-10</v>
          </cell>
          <cell r="B34" t="str">
            <v>C</v>
          </cell>
          <cell r="C34" t="str">
            <v>Closed</v>
          </cell>
          <cell r="D34" t="str">
            <v>C - Peter McCrorie Consultancy Services</v>
          </cell>
          <cell r="E34" t="str">
            <v>Peter McCrorie</v>
          </cell>
          <cell r="F34">
            <v>73050</v>
          </cell>
        </row>
        <row r="35">
          <cell r="A35" t="str">
            <v>10034-10</v>
          </cell>
          <cell r="B35" t="str">
            <v>C</v>
          </cell>
          <cell r="C35" t="str">
            <v>Closed</v>
          </cell>
          <cell r="D35" t="str">
            <v>C - E learning Consultancy Proposal for Niga</v>
          </cell>
          <cell r="E35" t="str">
            <v>Terence Alan Poulton</v>
          </cell>
          <cell r="F35">
            <v>73050</v>
          </cell>
        </row>
        <row r="36">
          <cell r="A36" t="str">
            <v>10035-10</v>
          </cell>
          <cell r="B36" t="str">
            <v>C</v>
          </cell>
          <cell r="C36" t="str">
            <v>Closed</v>
          </cell>
          <cell r="D36" t="str">
            <v>C - Provision of Services to Brest Cancer Pr</v>
          </cell>
          <cell r="E36" t="str">
            <v>Simon De Lusignan</v>
          </cell>
          <cell r="F36">
            <v>73050</v>
          </cell>
        </row>
        <row r="37">
          <cell r="A37" t="str">
            <v>10036-10</v>
          </cell>
          <cell r="B37" t="str">
            <v>C</v>
          </cell>
          <cell r="C37" t="str">
            <v>Closed</v>
          </cell>
          <cell r="D37" t="str">
            <v>C - Consultancy Agreement</v>
          </cell>
          <cell r="E37" t="str">
            <v>Simon De Lusignan</v>
          </cell>
          <cell r="F37">
            <v>73050</v>
          </cell>
        </row>
        <row r="38">
          <cell r="A38" t="str">
            <v>10037-10</v>
          </cell>
          <cell r="B38" t="str">
            <v>C</v>
          </cell>
          <cell r="C38" t="str">
            <v>Closed</v>
          </cell>
          <cell r="D38" t="str">
            <v>C1 - Consultancy Agreement</v>
          </cell>
          <cell r="E38" t="str">
            <v>Simon de Lusignan</v>
          </cell>
          <cell r="F38">
            <v>73050</v>
          </cell>
        </row>
        <row r="39">
          <cell r="A39" t="str">
            <v>10038-10</v>
          </cell>
          <cell r="B39" t="str">
            <v>C</v>
          </cell>
          <cell r="C39" t="str">
            <v>Closed</v>
          </cell>
          <cell r="D39" t="str">
            <v>C - Health Protection Agency Consultancy</v>
          </cell>
          <cell r="E39" t="str">
            <v>George Edward Griffin</v>
          </cell>
          <cell r="F39">
            <v>73050</v>
          </cell>
        </row>
        <row r="40">
          <cell r="A40" t="str">
            <v>10039-10</v>
          </cell>
          <cell r="B40" t="str">
            <v>C</v>
          </cell>
          <cell r="C40" t="str">
            <v>Closed</v>
          </cell>
          <cell r="D40" t="str">
            <v>C - Consultancy Agreement</v>
          </cell>
          <cell r="E40" t="str">
            <v>Mr M A Smith</v>
          </cell>
          <cell r="F40">
            <v>73050</v>
          </cell>
        </row>
        <row r="41">
          <cell r="A41" t="str">
            <v>10040-10</v>
          </cell>
          <cell r="B41" t="str">
            <v>C</v>
          </cell>
          <cell r="C41" t="str">
            <v>Closed</v>
          </cell>
          <cell r="D41" t="str">
            <v>F - Academic Services Disc.Fund-General</v>
          </cell>
          <cell r="E41" t="str">
            <v>Sophie Bowen</v>
          </cell>
          <cell r="F41">
            <v>73050</v>
          </cell>
        </row>
        <row r="42">
          <cell r="A42" t="str">
            <v>10041-10</v>
          </cell>
          <cell r="B42" t="str">
            <v>C</v>
          </cell>
          <cell r="C42" t="str">
            <v>Closed</v>
          </cell>
          <cell r="D42" t="str">
            <v>F - Academic Serv.-Slide box deposits</v>
          </cell>
          <cell r="E42" t="str">
            <v>Mr M A Smith</v>
          </cell>
          <cell r="F42">
            <v>73050</v>
          </cell>
        </row>
        <row r="43">
          <cell r="A43" t="str">
            <v>10042-10</v>
          </cell>
          <cell r="B43" t="str">
            <v>C</v>
          </cell>
          <cell r="C43" t="str">
            <v>Closed</v>
          </cell>
          <cell r="D43" t="str">
            <v>G - Finance Dept - General</v>
          </cell>
          <cell r="E43" t="str">
            <v>Nicola Jane Arnold</v>
          </cell>
          <cell r="F43">
            <v>73050</v>
          </cell>
        </row>
        <row r="44">
          <cell r="A44" t="str">
            <v>10043-10</v>
          </cell>
          <cell r="B44" t="str">
            <v>C</v>
          </cell>
          <cell r="C44" t="str">
            <v>Closed</v>
          </cell>
          <cell r="D44" t="str">
            <v>F - Jenner Society (to be invoiced)</v>
          </cell>
          <cell r="E44" t="str">
            <v>Mr M A Smith</v>
          </cell>
          <cell r="F44">
            <v>73050</v>
          </cell>
        </row>
        <row r="45">
          <cell r="A45" t="str">
            <v>10044-10</v>
          </cell>
          <cell r="B45" t="str">
            <v>C</v>
          </cell>
          <cell r="C45" t="str">
            <v>Closed</v>
          </cell>
          <cell r="D45" t="str">
            <v>F - Research office discretionary account</v>
          </cell>
          <cell r="E45" t="str">
            <v>Ravi Mark Roy Bery</v>
          </cell>
          <cell r="F45">
            <v>73050</v>
          </cell>
        </row>
        <row r="46">
          <cell r="A46" t="str">
            <v>10045-10</v>
          </cell>
          <cell r="B46" t="str">
            <v>C</v>
          </cell>
          <cell r="C46" t="str">
            <v>Closed</v>
          </cell>
          <cell r="D46" t="str">
            <v>F - Development Office Old Bank Accounts</v>
          </cell>
          <cell r="E46" t="str">
            <v>Ravi Mark Roy Bery</v>
          </cell>
          <cell r="F46">
            <v>73050</v>
          </cell>
        </row>
        <row r="47">
          <cell r="A47" t="str">
            <v>10046-10</v>
          </cell>
          <cell r="B47" t="str">
            <v>C</v>
          </cell>
          <cell r="C47" t="str">
            <v>Closed</v>
          </cell>
          <cell r="D47" t="str">
            <v>F - Prof Farthing expenses</v>
          </cell>
          <cell r="E47" t="str">
            <v>Mr M A Smith</v>
          </cell>
          <cell r="F47">
            <v>73050</v>
          </cell>
        </row>
        <row r="48">
          <cell r="A48" t="str">
            <v>10047-10</v>
          </cell>
          <cell r="B48" t="str">
            <v>C</v>
          </cell>
          <cell r="C48" t="str">
            <v>Closed</v>
          </cell>
          <cell r="D48" t="str">
            <v>F - Personnel Discretionary Fund</v>
          </cell>
          <cell r="E48" t="str">
            <v>Mary Rhiannon Luckiram</v>
          </cell>
          <cell r="F48">
            <v>73050</v>
          </cell>
        </row>
        <row r="49">
          <cell r="A49" t="str">
            <v>10048-10</v>
          </cell>
          <cell r="B49" t="str">
            <v>C</v>
          </cell>
          <cell r="C49" t="str">
            <v>Closed</v>
          </cell>
          <cell r="D49" t="str">
            <v>F - Cardiovascular Research Group</v>
          </cell>
          <cell r="E49" t="str">
            <v>Elijah Raphael Behr</v>
          </cell>
          <cell r="F49">
            <v>73050</v>
          </cell>
        </row>
        <row r="50">
          <cell r="A50" t="str">
            <v>10049-10</v>
          </cell>
          <cell r="B50" t="str">
            <v>C</v>
          </cell>
          <cell r="C50" t="str">
            <v>Closed</v>
          </cell>
          <cell r="D50" t="str">
            <v>F - Jenner Society</v>
          </cell>
          <cell r="E50" t="str">
            <v>Mr M A Smith</v>
          </cell>
          <cell r="F50">
            <v>73050</v>
          </cell>
        </row>
        <row r="51">
          <cell r="A51" t="str">
            <v>10050-10</v>
          </cell>
          <cell r="B51" t="str">
            <v>C</v>
          </cell>
          <cell r="C51" t="str">
            <v>Closed</v>
          </cell>
          <cell r="D51" t="str">
            <v>F - Sundry donations-Legg</v>
          </cell>
          <cell r="E51" t="str">
            <v>Mr M A Smith</v>
          </cell>
          <cell r="F51">
            <v>73050</v>
          </cell>
        </row>
        <row r="52">
          <cell r="A52" t="str">
            <v>10051-10</v>
          </cell>
          <cell r="B52" t="str">
            <v>C</v>
          </cell>
          <cell r="C52" t="str">
            <v>Closed</v>
          </cell>
          <cell r="D52" t="str">
            <v>F - Prof.Farthing - Discretionary fund</v>
          </cell>
          <cell r="E52" t="str">
            <v>Mr M A Smith</v>
          </cell>
          <cell r="F52">
            <v>73050</v>
          </cell>
        </row>
        <row r="53">
          <cell r="A53" t="str">
            <v>10052-10</v>
          </cell>
          <cell r="B53" t="str">
            <v>N</v>
          </cell>
          <cell r="C53" t="str">
            <v>Active</v>
          </cell>
          <cell r="D53" t="str">
            <v>F - Principal´s Discretionary Account</v>
          </cell>
          <cell r="E53" t="str">
            <v>Nicola Jane Arnold</v>
          </cell>
          <cell r="F53">
            <v>73050</v>
          </cell>
        </row>
        <row r="54">
          <cell r="A54" t="str">
            <v>10053-10</v>
          </cell>
          <cell r="B54" t="str">
            <v>C</v>
          </cell>
          <cell r="C54" t="str">
            <v>Closed</v>
          </cell>
          <cell r="D54" t="str">
            <v>F - Discretionary - Library Bookplate Fund</v>
          </cell>
          <cell r="E54" t="str">
            <v>Christopher Conneely</v>
          </cell>
          <cell r="F54">
            <v>73050</v>
          </cell>
        </row>
        <row r="55">
          <cell r="A55" t="str">
            <v>10054-10</v>
          </cell>
          <cell r="B55" t="str">
            <v>C</v>
          </cell>
          <cell r="C55" t="str">
            <v>Closed</v>
          </cell>
          <cell r="D55" t="str">
            <v>F - Registry Discretionary fund-general</v>
          </cell>
          <cell r="E55" t="str">
            <v>Soosan Atkins</v>
          </cell>
          <cell r="F55">
            <v>73050</v>
          </cell>
        </row>
        <row r="56">
          <cell r="A56" t="str">
            <v>10055-10</v>
          </cell>
          <cell r="B56" t="str">
            <v>C</v>
          </cell>
          <cell r="C56" t="str">
            <v>Closed</v>
          </cell>
          <cell r="D56" t="str">
            <v>F - Immunology-Prof Hay Discret.Fund</v>
          </cell>
          <cell r="E56" t="str">
            <v>Mr M A Smith</v>
          </cell>
          <cell r="F56">
            <v>73050</v>
          </cell>
        </row>
        <row r="57">
          <cell r="A57" t="str">
            <v>10056-10</v>
          </cell>
          <cell r="B57" t="str">
            <v>C</v>
          </cell>
          <cell r="C57" t="str">
            <v>Closed</v>
          </cell>
          <cell r="D57" t="str">
            <v>F - Discretionary Fund-Elect.Microscopy</v>
          </cell>
          <cell r="E57" t="str">
            <v>Raymond Moss</v>
          </cell>
          <cell r="F57">
            <v>73050</v>
          </cell>
        </row>
        <row r="58">
          <cell r="A58" t="str">
            <v>10057-10</v>
          </cell>
          <cell r="B58" t="str">
            <v>C</v>
          </cell>
          <cell r="C58" t="str">
            <v>Closed</v>
          </cell>
          <cell r="D58" t="str">
            <v>F - Anatomy Discretionary fund-Dr D C Davies</v>
          </cell>
          <cell r="E58" t="str">
            <v>Sheryl Lee Pond</v>
          </cell>
          <cell r="F58">
            <v>73050</v>
          </cell>
        </row>
        <row r="59">
          <cell r="A59" t="str">
            <v>10058-10</v>
          </cell>
          <cell r="B59" t="str">
            <v>C</v>
          </cell>
          <cell r="C59" t="str">
            <v>Closed</v>
          </cell>
          <cell r="D59" t="str">
            <v>F - Dissecting Room deposits</v>
          </cell>
          <cell r="E59" t="str">
            <v>Kim Lorraine Claridge</v>
          </cell>
          <cell r="F59">
            <v>73050</v>
          </cell>
        </row>
        <row r="60">
          <cell r="A60" t="str">
            <v>10059-10</v>
          </cell>
          <cell r="B60" t="str">
            <v>N</v>
          </cell>
          <cell r="C60" t="str">
            <v>Active</v>
          </cell>
          <cell r="D60" t="str">
            <v>F - Discretionary Fund-Dr D Bennett</v>
          </cell>
          <cell r="E60" t="str">
            <v>Dorothy Catherine Bennett</v>
          </cell>
          <cell r="F60">
            <v>73050</v>
          </cell>
        </row>
        <row r="61">
          <cell r="A61" t="str">
            <v>10060-10</v>
          </cell>
          <cell r="B61" t="str">
            <v>N</v>
          </cell>
          <cell r="C61" t="str">
            <v>Active</v>
          </cell>
          <cell r="D61" t="str">
            <v>F - Discretionary fund - Prof Nigel A Brown</v>
          </cell>
          <cell r="E61" t="str">
            <v>Nigel Andrew Brown</v>
          </cell>
          <cell r="F61">
            <v>73050</v>
          </cell>
        </row>
        <row r="62">
          <cell r="A62" t="str">
            <v>10061-10</v>
          </cell>
          <cell r="B62" t="str">
            <v>C</v>
          </cell>
          <cell r="C62" t="str">
            <v>Closed</v>
          </cell>
          <cell r="D62" t="str">
            <v>F - Anatomy Discret.fund-Dr D Nassiri</v>
          </cell>
          <cell r="E62" t="str">
            <v>Mr M A Smith</v>
          </cell>
          <cell r="F62">
            <v>73050</v>
          </cell>
        </row>
        <row r="63">
          <cell r="A63" t="str">
            <v>10062-10</v>
          </cell>
          <cell r="B63" t="str">
            <v>C</v>
          </cell>
          <cell r="C63" t="str">
            <v>Closed</v>
          </cell>
          <cell r="D63" t="str">
            <v>F - Anatomy Discret.fund - Nigel Brown</v>
          </cell>
          <cell r="E63" t="str">
            <v>Nigel Andrew Brown</v>
          </cell>
          <cell r="F63">
            <v>73050</v>
          </cell>
        </row>
        <row r="64">
          <cell r="A64" t="str">
            <v>10063-10</v>
          </cell>
          <cell r="B64" t="str">
            <v>N</v>
          </cell>
          <cell r="C64" t="str">
            <v>Active</v>
          </cell>
          <cell r="D64" t="str">
            <v>F - Anatomy Discret.fund-E.Sviderskaya</v>
          </cell>
          <cell r="E64" t="str">
            <v>Elena Vladimirovna Sviderskaya</v>
          </cell>
          <cell r="F64">
            <v>73050</v>
          </cell>
        </row>
        <row r="65">
          <cell r="A65" t="str">
            <v>10064-10</v>
          </cell>
          <cell r="B65" t="str">
            <v>C</v>
          </cell>
          <cell r="C65" t="str">
            <v>Closed</v>
          </cell>
          <cell r="D65" t="str">
            <v>F - Anaesthesia Discretionary fund - Hall</v>
          </cell>
          <cell r="E65" t="str">
            <v>Ekaterini Nesbitt</v>
          </cell>
          <cell r="F65">
            <v>73050</v>
          </cell>
        </row>
        <row r="66">
          <cell r="A66" t="str">
            <v>10065-10</v>
          </cell>
          <cell r="B66" t="str">
            <v>C</v>
          </cell>
          <cell r="C66" t="str">
            <v>Closed</v>
          </cell>
          <cell r="D66" t="str">
            <v>F - Discretionary Fund - Prof G Hall</v>
          </cell>
          <cell r="E66" t="str">
            <v>George Martin Hall</v>
          </cell>
          <cell r="F66">
            <v>73050</v>
          </cell>
        </row>
        <row r="67">
          <cell r="A67" t="str">
            <v>10066-10</v>
          </cell>
          <cell r="B67" t="str">
            <v>C</v>
          </cell>
          <cell r="C67" t="str">
            <v>Closed</v>
          </cell>
          <cell r="D67" t="str">
            <v>F - Discret Fund-Dissecting Room Teaching</v>
          </cell>
          <cell r="E67" t="str">
            <v>Sheryl Lee Pond</v>
          </cell>
          <cell r="F67">
            <v>73050</v>
          </cell>
        </row>
        <row r="68">
          <cell r="A68" t="str">
            <v>10067-10</v>
          </cell>
          <cell r="B68" t="str">
            <v>C</v>
          </cell>
          <cell r="C68" t="str">
            <v>Closed</v>
          </cell>
          <cell r="D68" t="str">
            <v>F - Discretionary Fund - DANAA</v>
          </cell>
          <cell r="E68" t="str">
            <v>Matthew Alexander George</v>
          </cell>
          <cell r="F68">
            <v>73050</v>
          </cell>
        </row>
        <row r="69">
          <cell r="A69" t="str">
            <v>10068-10</v>
          </cell>
          <cell r="B69" t="str">
            <v>C</v>
          </cell>
          <cell r="C69" t="str">
            <v>Closed</v>
          </cell>
          <cell r="D69" t="str">
            <v>F - Grey Book - Dr Teck Khong</v>
          </cell>
          <cell r="E69" t="str">
            <v>Teck Kean Khong</v>
          </cell>
          <cell r="F69">
            <v>73050</v>
          </cell>
        </row>
        <row r="70">
          <cell r="A70" t="str">
            <v>10069-10</v>
          </cell>
          <cell r="B70" t="str">
            <v>C</v>
          </cell>
          <cell r="C70" t="str">
            <v>Closed</v>
          </cell>
          <cell r="D70" t="str">
            <v>F - Discret. Start-up Fund  Dr James Moffatt</v>
          </cell>
          <cell r="E70" t="str">
            <v>James David Moffatt</v>
          </cell>
          <cell r="F70">
            <v>73050</v>
          </cell>
        </row>
        <row r="71">
          <cell r="A71" t="str">
            <v>10070-10</v>
          </cell>
          <cell r="B71" t="str">
            <v>C</v>
          </cell>
          <cell r="C71" t="str">
            <v>Closed</v>
          </cell>
          <cell r="D71" t="str">
            <v>F - Research Day Exhibition Account</v>
          </cell>
          <cell r="E71" t="str">
            <v>Deborah Baines</v>
          </cell>
          <cell r="F71">
            <v>73050</v>
          </cell>
        </row>
        <row r="72">
          <cell r="A72" t="str">
            <v>10071-10</v>
          </cell>
          <cell r="B72" t="str">
            <v>N</v>
          </cell>
          <cell r="C72" t="str">
            <v>Active</v>
          </cell>
          <cell r="D72" t="str">
            <v>F - Discretionary fund - Dr Yee Ean Ong</v>
          </cell>
          <cell r="E72" t="str">
            <v>Yee Ean Ong</v>
          </cell>
          <cell r="F72">
            <v>73050</v>
          </cell>
        </row>
        <row r="73">
          <cell r="A73" t="str">
            <v>10072-10</v>
          </cell>
          <cell r="B73" t="str">
            <v>N</v>
          </cell>
          <cell r="C73" t="str">
            <v>Active</v>
          </cell>
          <cell r="D73" t="str">
            <v>F - Discretionary Fund - Dr N Sofat</v>
          </cell>
          <cell r="E73" t="str">
            <v>Nidhi Sofat</v>
          </cell>
          <cell r="F73">
            <v>73050</v>
          </cell>
        </row>
        <row r="74">
          <cell r="A74" t="str">
            <v>10073-10</v>
          </cell>
          <cell r="B74" t="str">
            <v>C</v>
          </cell>
          <cell r="C74" t="str">
            <v>Closed</v>
          </cell>
          <cell r="D74" t="str">
            <v>F - Travel &amp; Expenses - MRAFIQ</v>
          </cell>
          <cell r="E74" t="str">
            <v>Nigel Andrew Brown</v>
          </cell>
          <cell r="F74">
            <v>73050</v>
          </cell>
        </row>
        <row r="75">
          <cell r="A75" t="str">
            <v>10074-10</v>
          </cell>
          <cell r="B75" t="str">
            <v>N</v>
          </cell>
          <cell r="C75" t="str">
            <v>Active</v>
          </cell>
          <cell r="D75" t="str">
            <v>F - Discretionary Fund - G Whitley</v>
          </cell>
          <cell r="E75" t="str">
            <v>Guy St John Whitley</v>
          </cell>
          <cell r="F75">
            <v>73050</v>
          </cell>
        </row>
        <row r="76">
          <cell r="A76" t="str">
            <v>10075-10</v>
          </cell>
          <cell r="B76" t="str">
            <v>C</v>
          </cell>
          <cell r="C76" t="str">
            <v>Closed</v>
          </cell>
          <cell r="D76" t="str">
            <v>F - Discretionary Fund - G Fisher</v>
          </cell>
          <cell r="E76" t="str">
            <v>Ekaterini Nesbitt</v>
          </cell>
          <cell r="F76">
            <v>73050</v>
          </cell>
        </row>
        <row r="77">
          <cell r="A77" t="str">
            <v>10076-10</v>
          </cell>
          <cell r="B77" t="str">
            <v>C</v>
          </cell>
          <cell r="C77" t="str">
            <v>Closed</v>
          </cell>
          <cell r="D77" t="str">
            <v>F - Child Health Discretionary fund-general</v>
          </cell>
          <cell r="E77" t="str">
            <v>Ekaterini Nesbitt</v>
          </cell>
          <cell r="F77">
            <v>73050</v>
          </cell>
        </row>
        <row r="78">
          <cell r="A78" t="str">
            <v>10077-10</v>
          </cell>
          <cell r="B78" t="str">
            <v>C</v>
          </cell>
          <cell r="C78" t="str">
            <v>Closed</v>
          </cell>
          <cell r="D78" t="str">
            <v>F - Child Health Disc.- Memorial fund - A Cryer</v>
          </cell>
          <cell r="E78" t="str">
            <v>Ekaterini Nesbitt</v>
          </cell>
          <cell r="F78">
            <v>73050</v>
          </cell>
        </row>
        <row r="79">
          <cell r="A79" t="str">
            <v>10078-10</v>
          </cell>
          <cell r="B79" t="str">
            <v>N</v>
          </cell>
          <cell r="C79" t="str">
            <v>Active</v>
          </cell>
          <cell r="D79" t="str">
            <v>F - Child Health Discret. Fund - Prof Walters</v>
          </cell>
          <cell r="E79" t="str">
            <v>Dafydd Vaughan Walters</v>
          </cell>
          <cell r="F79">
            <v>73050</v>
          </cell>
        </row>
        <row r="80">
          <cell r="A80" t="str">
            <v>10079-10</v>
          </cell>
          <cell r="B80" t="str">
            <v>N</v>
          </cell>
          <cell r="C80" t="str">
            <v>Active</v>
          </cell>
          <cell r="D80" t="str">
            <v>F - Child Health Discret.Fund-S Mitton</v>
          </cell>
          <cell r="E80" t="str">
            <v>Sally Gay Mitton</v>
          </cell>
          <cell r="F80">
            <v>73050</v>
          </cell>
        </row>
        <row r="81">
          <cell r="A81" t="str">
            <v>10080-10</v>
          </cell>
          <cell r="B81" t="str">
            <v>N</v>
          </cell>
          <cell r="C81" t="str">
            <v>Active</v>
          </cell>
          <cell r="D81" t="str">
            <v>F - Child Health Discret.Fund - Dr M Sharland</v>
          </cell>
          <cell r="E81" t="str">
            <v>Michael Roy Sharland</v>
          </cell>
          <cell r="F81">
            <v>73050</v>
          </cell>
        </row>
        <row r="82">
          <cell r="A82" t="str">
            <v>10081-10</v>
          </cell>
          <cell r="B82" t="str">
            <v>C</v>
          </cell>
          <cell r="C82" t="str">
            <v>Closed</v>
          </cell>
          <cell r="D82" t="str">
            <v>F - Child Health Discret.Fund-Dr A Williams</v>
          </cell>
          <cell r="E82" t="str">
            <v>Anthony Ffoulkes Williams</v>
          </cell>
          <cell r="F82">
            <v>73050</v>
          </cell>
        </row>
        <row r="83">
          <cell r="A83" t="str">
            <v>10082-10</v>
          </cell>
          <cell r="B83" t="str">
            <v>N</v>
          </cell>
          <cell r="C83" t="str">
            <v>Active</v>
          </cell>
          <cell r="D83" t="str">
            <v>F - Discretionary Fund-Dr Paul Heath</v>
          </cell>
          <cell r="E83" t="str">
            <v>Paul Trafford Heath</v>
          </cell>
          <cell r="F83">
            <v>73050</v>
          </cell>
        </row>
        <row r="84">
          <cell r="A84" t="str">
            <v>10083-10</v>
          </cell>
          <cell r="B84" t="str">
            <v>N</v>
          </cell>
          <cell r="C84" t="str">
            <v>Active</v>
          </cell>
          <cell r="D84" t="str">
            <v>F - Discretionary Fund - Dr B Bax</v>
          </cell>
          <cell r="E84" t="str">
            <v>Bridget Elizabeth Bax</v>
          </cell>
          <cell r="F84">
            <v>73050</v>
          </cell>
        </row>
        <row r="85">
          <cell r="A85" t="str">
            <v>10084-10</v>
          </cell>
          <cell r="B85" t="str">
            <v>N</v>
          </cell>
          <cell r="C85" t="str">
            <v>Active</v>
          </cell>
          <cell r="D85" t="str">
            <v>F - Discretionary Fund - Dr Murray Bain</v>
          </cell>
          <cell r="E85" t="str">
            <v>Murray Douglas Bain</v>
          </cell>
          <cell r="F85">
            <v>73050</v>
          </cell>
        </row>
        <row r="86">
          <cell r="A86" t="str">
            <v>10085-10</v>
          </cell>
          <cell r="B86" t="str">
            <v>C</v>
          </cell>
          <cell r="C86" t="str">
            <v>Closed</v>
          </cell>
          <cell r="D86" t="str">
            <v>F - Discretionary Fund - APEC</v>
          </cell>
          <cell r="E86" t="str">
            <v>Ekaterini Nesbitt</v>
          </cell>
          <cell r="F86">
            <v>73050</v>
          </cell>
        </row>
        <row r="87">
          <cell r="A87" t="str">
            <v>10086-10</v>
          </cell>
          <cell r="B87" t="str">
            <v>N</v>
          </cell>
          <cell r="C87" t="str">
            <v>Active</v>
          </cell>
          <cell r="D87" t="str">
            <v>F - Discretionary Fund- Dr S Ladhani</v>
          </cell>
          <cell r="E87" t="str">
            <v>Shamez Nizarali Ladhani</v>
          </cell>
          <cell r="F87">
            <v>73050</v>
          </cell>
        </row>
        <row r="88">
          <cell r="A88" t="str">
            <v>10087-10</v>
          </cell>
          <cell r="B88" t="str">
            <v>N</v>
          </cell>
          <cell r="C88" t="str">
            <v>Active</v>
          </cell>
          <cell r="D88" t="str">
            <v>F - Child Health Discret.fund - Dr S Jeffery</v>
          </cell>
          <cell r="E88" t="str">
            <v>Stephen Jeffery</v>
          </cell>
          <cell r="F88">
            <v>73050</v>
          </cell>
        </row>
        <row r="89">
          <cell r="A89" t="str">
            <v>10088-10</v>
          </cell>
          <cell r="B89" t="str">
            <v>C</v>
          </cell>
          <cell r="C89" t="str">
            <v>Closed</v>
          </cell>
          <cell r="D89" t="str">
            <v>F - Child Health-Med.Gen.Discr.fund-Meetings</v>
          </cell>
          <cell r="E89" t="str">
            <v>Christiane Dorothea Fenske</v>
          </cell>
          <cell r="F89">
            <v>73050</v>
          </cell>
        </row>
        <row r="90">
          <cell r="A90" t="str">
            <v>10089-10</v>
          </cell>
          <cell r="B90" t="str">
            <v>C</v>
          </cell>
          <cell r="C90" t="str">
            <v>Closed</v>
          </cell>
          <cell r="D90" t="str">
            <v>F - Discretionary fund - Prof N Carter</v>
          </cell>
          <cell r="E90" t="str">
            <v>Sheryl Lee Pond</v>
          </cell>
          <cell r="F90">
            <v>73050</v>
          </cell>
        </row>
        <row r="91">
          <cell r="A91" t="str">
            <v>10090-10</v>
          </cell>
          <cell r="B91" t="str">
            <v>C</v>
          </cell>
          <cell r="C91" t="str">
            <v>Closed</v>
          </cell>
          <cell r="D91" t="str">
            <v>F - Discretionary fund - Prof A Crosby</v>
          </cell>
          <cell r="E91" t="str">
            <v>Andrew Harry Crosby</v>
          </cell>
          <cell r="F91">
            <v>73050</v>
          </cell>
        </row>
        <row r="92">
          <cell r="A92" t="str">
            <v>10091-10</v>
          </cell>
          <cell r="B92" t="str">
            <v>N</v>
          </cell>
          <cell r="C92" t="str">
            <v>Active</v>
          </cell>
          <cell r="D92" t="str">
            <v>F - Discretionary fund - Rohan Taylor</v>
          </cell>
          <cell r="E92" t="str">
            <v>Ekaterini Nesbitt</v>
          </cell>
          <cell r="F92">
            <v>73050</v>
          </cell>
        </row>
        <row r="93">
          <cell r="A93" t="str">
            <v>10092-10</v>
          </cell>
          <cell r="B93" t="str">
            <v>N</v>
          </cell>
          <cell r="C93" t="str">
            <v>Active</v>
          </cell>
          <cell r="D93" t="str">
            <v>F - Discretionary fund - Dr T Homfray</v>
          </cell>
          <cell r="E93" t="str">
            <v>Ekaterini Nesbitt</v>
          </cell>
          <cell r="F93">
            <v>73050</v>
          </cell>
        </row>
        <row r="94">
          <cell r="A94" t="str">
            <v>10093-10</v>
          </cell>
          <cell r="B94" t="str">
            <v>C</v>
          </cell>
          <cell r="C94" t="str">
            <v>Closed</v>
          </cell>
          <cell r="D94" t="str">
            <v>F - Prof S Hodgson-Clinical Dev Sci. Disc Fd</v>
          </cell>
          <cell r="E94" t="str">
            <v>Shirley Victoria Hodgson</v>
          </cell>
          <cell r="F94">
            <v>73050</v>
          </cell>
        </row>
        <row r="95">
          <cell r="A95" t="str">
            <v>10094-10</v>
          </cell>
          <cell r="B95" t="str">
            <v>C</v>
          </cell>
          <cell r="C95" t="str">
            <v>Closed</v>
          </cell>
          <cell r="D95" t="str">
            <v>F - Junior Researchers Travel - Disc. Fund</v>
          </cell>
          <cell r="E95" t="str">
            <v>Stephen Jeffery</v>
          </cell>
          <cell r="F95">
            <v>73050</v>
          </cell>
        </row>
        <row r="96">
          <cell r="A96" t="str">
            <v>10095-10</v>
          </cell>
          <cell r="B96" t="str">
            <v>C</v>
          </cell>
          <cell r="C96" t="str">
            <v>Closed</v>
          </cell>
          <cell r="D96" t="str">
            <v>F - Biochemistry Discretionary fund - Clemens</v>
          </cell>
          <cell r="E96" t="str">
            <v>Sheryl Lee Pond</v>
          </cell>
          <cell r="F96">
            <v>73050</v>
          </cell>
        </row>
        <row r="97">
          <cell r="A97" t="str">
            <v>10096-10</v>
          </cell>
          <cell r="B97" t="str">
            <v>C</v>
          </cell>
          <cell r="C97" t="str">
            <v>Closed</v>
          </cell>
          <cell r="D97" t="str">
            <v>F - Biochemistry Discret. fund - Prof. M Fisher</v>
          </cell>
          <cell r="E97" t="str">
            <v>Larry Mark Fisher</v>
          </cell>
          <cell r="F97">
            <v>73050</v>
          </cell>
        </row>
        <row r="98">
          <cell r="A98" t="str">
            <v>10097-10</v>
          </cell>
          <cell r="B98" t="str">
            <v>N</v>
          </cell>
          <cell r="C98" t="str">
            <v>Active</v>
          </cell>
          <cell r="D98" t="str">
            <v>F - Biochemistry Discret. fund - Goodbourn</v>
          </cell>
          <cell r="E98" t="str">
            <v>Stephen Edward Goodbourn</v>
          </cell>
          <cell r="F98">
            <v>73050</v>
          </cell>
        </row>
        <row r="99">
          <cell r="A99" t="str">
            <v>10098-10</v>
          </cell>
          <cell r="B99" t="str">
            <v>C</v>
          </cell>
          <cell r="C99" t="str">
            <v>Closed</v>
          </cell>
          <cell r="D99" t="str">
            <v>F - Radiol.Safety-Discretionary fund - Dr Ang</v>
          </cell>
          <cell r="E99" t="str">
            <v>Ekaterini Nesbitt</v>
          </cell>
          <cell r="F99">
            <v>73050</v>
          </cell>
        </row>
        <row r="100">
          <cell r="A100" t="str">
            <v>10099-10</v>
          </cell>
          <cell r="B100" t="str">
            <v>N</v>
          </cell>
          <cell r="C100" t="str">
            <v>Active</v>
          </cell>
          <cell r="D100" t="str">
            <v>F - MRI Scanner - Prof J Griffiths</v>
          </cell>
          <cell r="E100" t="str">
            <v>Franklyn Arron Howe</v>
          </cell>
          <cell r="F100">
            <v>73050</v>
          </cell>
        </row>
        <row r="101">
          <cell r="A101" t="str">
            <v>10100-10</v>
          </cell>
          <cell r="B101" t="str">
            <v>C</v>
          </cell>
          <cell r="C101" t="str">
            <v>Closed</v>
          </cell>
          <cell r="D101" t="str">
            <v>F - Discret.Fund-Product Round Table-Fisher</v>
          </cell>
          <cell r="E101" t="str">
            <v>Larry Mark Fisher</v>
          </cell>
          <cell r="F101">
            <v>73050</v>
          </cell>
        </row>
        <row r="102">
          <cell r="A102" t="str">
            <v>10101-10</v>
          </cell>
          <cell r="B102" t="str">
            <v>N</v>
          </cell>
          <cell r="C102" t="str">
            <v>Active</v>
          </cell>
          <cell r="D102" t="str">
            <v>F - Discret. Fund - Dr J Cartwright</v>
          </cell>
          <cell r="E102" t="str">
            <v>Judith Eleanor Cartwright</v>
          </cell>
          <cell r="F102">
            <v>73050</v>
          </cell>
        </row>
        <row r="103">
          <cell r="A103" t="str">
            <v>10102-10</v>
          </cell>
          <cell r="B103" t="str">
            <v>C</v>
          </cell>
          <cell r="C103" t="str">
            <v>Closed</v>
          </cell>
          <cell r="D103" t="str">
            <v>F - Discret.Fund-Dr G Coulton</v>
          </cell>
          <cell r="E103" t="str">
            <v>Gary Russell Coulton</v>
          </cell>
          <cell r="F103">
            <v>73050</v>
          </cell>
        </row>
        <row r="104">
          <cell r="A104" t="str">
            <v>10103-10</v>
          </cell>
          <cell r="B104" t="str">
            <v>C</v>
          </cell>
          <cell r="C104" t="str">
            <v>Closed</v>
          </cell>
          <cell r="D104" t="str">
            <v>F - Discret. Fund - Dr S Cotterill</v>
          </cell>
          <cell r="E104" t="str">
            <v>Susan Margaret Cotterill</v>
          </cell>
          <cell r="F104">
            <v>73050</v>
          </cell>
        </row>
        <row r="105">
          <cell r="A105" t="str">
            <v>10104-10</v>
          </cell>
          <cell r="B105" t="str">
            <v>C</v>
          </cell>
          <cell r="C105" t="str">
            <v>Closed</v>
          </cell>
          <cell r="D105" t="str">
            <v>F - Discret.Fund-Dr S Robinson</v>
          </cell>
          <cell r="E105" t="str">
            <v>Mr M A Smith</v>
          </cell>
          <cell r="F105">
            <v>73050</v>
          </cell>
        </row>
        <row r="106">
          <cell r="A106" t="str">
            <v>10105-10</v>
          </cell>
          <cell r="B106" t="str">
            <v>N</v>
          </cell>
          <cell r="C106" t="str">
            <v>Active</v>
          </cell>
          <cell r="D106" t="str">
            <v>F - Banerjee Kidney Disease Fund</v>
          </cell>
          <cell r="E106" t="str">
            <v>Debasish Banerjee</v>
          </cell>
          <cell r="F106">
            <v>73050</v>
          </cell>
        </row>
        <row r="107">
          <cell r="A107" t="str">
            <v>10106-10</v>
          </cell>
          <cell r="B107" t="str">
            <v>N</v>
          </cell>
          <cell r="C107" t="str">
            <v>Active</v>
          </cell>
          <cell r="D107" t="str">
            <v>F - CMS-Communic.Dis.Res.Fund-Griffin</v>
          </cell>
          <cell r="E107" t="str">
            <v>George Edward Griffin</v>
          </cell>
          <cell r="F107">
            <v>73050</v>
          </cell>
        </row>
        <row r="108">
          <cell r="A108" t="str">
            <v>10107-10</v>
          </cell>
          <cell r="B108" t="str">
            <v>N</v>
          </cell>
          <cell r="C108" t="str">
            <v>Active</v>
          </cell>
          <cell r="D108" t="str">
            <v>F - CMS- Communic. Dis. Res. Fund: Wansbrough-Jones</v>
          </cell>
          <cell r="E108" t="str">
            <v>Mark Harding Wansbrough-Jones</v>
          </cell>
          <cell r="F108">
            <v>73050</v>
          </cell>
        </row>
        <row r="109">
          <cell r="A109" t="str">
            <v>10108-10</v>
          </cell>
          <cell r="B109" t="str">
            <v>C</v>
          </cell>
          <cell r="C109" t="str">
            <v>Closed</v>
          </cell>
          <cell r="D109" t="str">
            <v>F - CMS-Communic.Dis.Res.Fund-Lewis</v>
          </cell>
          <cell r="E109" t="str">
            <v>David John Murdoch Lewis</v>
          </cell>
          <cell r="F109">
            <v>73050</v>
          </cell>
        </row>
        <row r="110">
          <cell r="A110" t="str">
            <v>10109-10</v>
          </cell>
          <cell r="B110" t="str">
            <v>C</v>
          </cell>
          <cell r="C110" t="str">
            <v>Closed</v>
          </cell>
          <cell r="D110" t="str">
            <v>F - Dr S Krishna - Discretionary Fund</v>
          </cell>
          <cell r="E110" t="str">
            <v>Sanjeev Krishna</v>
          </cell>
          <cell r="F110">
            <v>73050</v>
          </cell>
        </row>
        <row r="111">
          <cell r="A111" t="str">
            <v>10110-10</v>
          </cell>
          <cell r="B111" t="str">
            <v>C</v>
          </cell>
          <cell r="C111" t="str">
            <v>Closed</v>
          </cell>
          <cell r="D111" t="str">
            <v>F - Dr R Shattock- Discretionary Fund</v>
          </cell>
          <cell r="E111" t="str">
            <v>Susan Anne McPheat</v>
          </cell>
          <cell r="F111">
            <v>73050</v>
          </cell>
        </row>
        <row r="112">
          <cell r="A112" t="str">
            <v>10111-10</v>
          </cell>
          <cell r="B112" t="str">
            <v>N</v>
          </cell>
          <cell r="C112" t="str">
            <v>Active</v>
          </cell>
          <cell r="D112" t="str">
            <v>F - Dr Derek C Macallan - Discretionary Fund</v>
          </cell>
          <cell r="E112" t="str">
            <v>Derek Clive Macallan</v>
          </cell>
          <cell r="F112">
            <v>73050</v>
          </cell>
        </row>
        <row r="113">
          <cell r="A113" t="str">
            <v>10112-10</v>
          </cell>
          <cell r="B113" t="str">
            <v>N</v>
          </cell>
          <cell r="C113" t="str">
            <v>Active</v>
          </cell>
          <cell r="D113" t="str">
            <v>F - Dr J Lindsay-Discretionary Fund</v>
          </cell>
          <cell r="E113" t="str">
            <v>Jodi Anne Lindsay</v>
          </cell>
          <cell r="F113">
            <v>73050</v>
          </cell>
        </row>
        <row r="114">
          <cell r="A114" t="str">
            <v>10113-10</v>
          </cell>
          <cell r="B114" t="str">
            <v>C</v>
          </cell>
          <cell r="C114" t="str">
            <v>Closed</v>
          </cell>
          <cell r="D114" t="str">
            <v>F - Discretionary-International Student Fund</v>
          </cell>
          <cell r="E114" t="str">
            <v>Matthew Alexander George</v>
          </cell>
          <cell r="F114">
            <v>73050</v>
          </cell>
        </row>
        <row r="115">
          <cell r="A115" t="str">
            <v>10114-10</v>
          </cell>
          <cell r="B115" t="str">
            <v>C</v>
          </cell>
          <cell r="C115" t="str">
            <v>Closed</v>
          </cell>
          <cell r="D115" t="str">
            <v>F - Haemat. Discr. - Research Ass - Dr Pettengell</v>
          </cell>
          <cell r="E115" t="str">
            <v>Ruth Pettengell</v>
          </cell>
          <cell r="F115">
            <v>73050</v>
          </cell>
        </row>
        <row r="116">
          <cell r="A116" t="str">
            <v>10115-10</v>
          </cell>
          <cell r="B116" t="str">
            <v>C</v>
          </cell>
          <cell r="C116" t="str">
            <v>Closed</v>
          </cell>
          <cell r="D116" t="str">
            <v>F - Haematology Discretionary fund-staff</v>
          </cell>
          <cell r="E116" t="str">
            <v>Ekaterini Nesbitt</v>
          </cell>
          <cell r="F116">
            <v>73050</v>
          </cell>
        </row>
        <row r="117">
          <cell r="A117" t="str">
            <v>10116-10</v>
          </cell>
          <cell r="B117" t="str">
            <v>N</v>
          </cell>
          <cell r="C117" t="str">
            <v>Active</v>
          </cell>
          <cell r="D117" t="str">
            <v>F - Discretionary Fund - Steve Austin</v>
          </cell>
          <cell r="E117" t="str">
            <v>Ekaterini Nesbitt</v>
          </cell>
          <cell r="F117">
            <v>73050</v>
          </cell>
        </row>
        <row r="118">
          <cell r="A118" t="str">
            <v>10117-10</v>
          </cell>
          <cell r="B118" t="str">
            <v>N</v>
          </cell>
          <cell r="C118" t="str">
            <v>Active</v>
          </cell>
          <cell r="D118" t="str">
            <v>F - Discretionary Fund - Dr R Pettengell</v>
          </cell>
          <cell r="E118" t="str">
            <v>Ruth Pettengell</v>
          </cell>
          <cell r="F118">
            <v>73050</v>
          </cell>
        </row>
        <row r="119">
          <cell r="A119" t="str">
            <v>10118-10</v>
          </cell>
          <cell r="B119" t="str">
            <v>N</v>
          </cell>
          <cell r="C119" t="str">
            <v>Active</v>
          </cell>
          <cell r="D119" t="str">
            <v>F - Haematology Discret.fund - Dr Mickey Koh</v>
          </cell>
          <cell r="E119" t="str">
            <v>Mickey Koh</v>
          </cell>
          <cell r="F119">
            <v>73050</v>
          </cell>
        </row>
        <row r="120">
          <cell r="A120" t="str">
            <v>10119-10</v>
          </cell>
          <cell r="B120" t="str">
            <v>C</v>
          </cell>
          <cell r="C120" t="str">
            <v>Closed</v>
          </cell>
          <cell r="D120" t="str">
            <v>F - Haematology Discretionary fund - Kirsty</v>
          </cell>
          <cell r="E120" t="str">
            <v>Ekaterini Nesbitt</v>
          </cell>
          <cell r="F120">
            <v>73050</v>
          </cell>
        </row>
        <row r="121">
          <cell r="A121" t="str">
            <v>10120-10</v>
          </cell>
          <cell r="B121" t="str">
            <v>C</v>
          </cell>
          <cell r="C121" t="str">
            <v>Closed</v>
          </cell>
          <cell r="D121" t="str">
            <v>F - Haemat.Discret.fund-Communal reagents</v>
          </cell>
          <cell r="E121" t="str">
            <v>Ekaterini Nesbitt</v>
          </cell>
          <cell r="F121">
            <v>73050</v>
          </cell>
        </row>
        <row r="122">
          <cell r="A122" t="str">
            <v>10121-10</v>
          </cell>
          <cell r="B122" t="str">
            <v>C</v>
          </cell>
          <cell r="C122" t="str">
            <v>Closed</v>
          </cell>
          <cell r="D122" t="str">
            <v>F - Haematology Disc. Fund - Ruth Myles Unit</v>
          </cell>
          <cell r="E122" t="str">
            <v>Ekaterini Nesbitt</v>
          </cell>
          <cell r="F122">
            <v>73050</v>
          </cell>
        </row>
        <row r="123">
          <cell r="A123" t="str">
            <v>10122-10</v>
          </cell>
          <cell r="B123" t="str">
            <v>C</v>
          </cell>
          <cell r="C123" t="str">
            <v>Closed</v>
          </cell>
          <cell r="D123" t="str">
            <v>F - Haematology Disc.Fund-Dr R Pettengell</v>
          </cell>
          <cell r="E123" t="str">
            <v>Ruth Pettengell</v>
          </cell>
          <cell r="F123">
            <v>73050</v>
          </cell>
        </row>
        <row r="124">
          <cell r="A124" t="str">
            <v>10123-10</v>
          </cell>
          <cell r="B124" t="str">
            <v>N</v>
          </cell>
          <cell r="C124" t="str">
            <v>Active</v>
          </cell>
          <cell r="D124" t="str">
            <v>F - Lymphoma Dis.Fund-Dr R Pettengell</v>
          </cell>
          <cell r="E124" t="str">
            <v>Ruth Pettengell</v>
          </cell>
          <cell r="F124">
            <v>73050</v>
          </cell>
        </row>
        <row r="125">
          <cell r="A125" t="str">
            <v>10124-10</v>
          </cell>
          <cell r="B125" t="str">
            <v>C</v>
          </cell>
          <cell r="C125" t="str">
            <v>Closed</v>
          </cell>
          <cell r="D125" t="str">
            <v>F - Molecular Pathology Fund</v>
          </cell>
          <cell r="E125" t="str">
            <v>Sheryl Lee Pond</v>
          </cell>
          <cell r="F125">
            <v>73050</v>
          </cell>
        </row>
        <row r="126">
          <cell r="A126" t="str">
            <v>10125-10</v>
          </cell>
          <cell r="B126" t="str">
            <v>C</v>
          </cell>
          <cell r="C126" t="str">
            <v>Closed</v>
          </cell>
          <cell r="D126" t="str">
            <v>F - Discret.fund-Dr Muriel Shannon</v>
          </cell>
          <cell r="E126" t="str">
            <v>Muriel Shannon</v>
          </cell>
          <cell r="F126">
            <v>73050</v>
          </cell>
        </row>
        <row r="127">
          <cell r="A127" t="str">
            <v>10126-10</v>
          </cell>
          <cell r="B127" t="str">
            <v>C</v>
          </cell>
          <cell r="C127" t="str">
            <v>Closed</v>
          </cell>
          <cell r="D127" t="str">
            <v>F - Discret.fund - Dr Mickey Koh</v>
          </cell>
          <cell r="E127" t="str">
            <v>Mickey Koh</v>
          </cell>
          <cell r="F127">
            <v>73050</v>
          </cell>
        </row>
        <row r="128">
          <cell r="A128" t="str">
            <v>10127-10</v>
          </cell>
          <cell r="B128" t="str">
            <v>C</v>
          </cell>
          <cell r="C128" t="str">
            <v>Closed</v>
          </cell>
          <cell r="D128" t="str">
            <v>F - Int.Society of Haematology-Chairman´s ac</v>
          </cell>
          <cell r="E128" t="str">
            <v>Ekaterini Nesbitt</v>
          </cell>
          <cell r="F128">
            <v>73050</v>
          </cell>
        </row>
        <row r="129">
          <cell r="A129" t="str">
            <v>10128-10</v>
          </cell>
          <cell r="B129" t="str">
            <v>C</v>
          </cell>
          <cell r="C129" t="str">
            <v>Closed</v>
          </cell>
          <cell r="D129" t="str">
            <v>F - Lawrence Misener Charitable Trust</v>
          </cell>
          <cell r="E129" t="str">
            <v>Sheryl Lee Pond</v>
          </cell>
          <cell r="F129">
            <v>73050</v>
          </cell>
        </row>
        <row r="130">
          <cell r="A130" t="str">
            <v>10129-10</v>
          </cell>
          <cell r="B130" t="str">
            <v>C</v>
          </cell>
          <cell r="C130" t="str">
            <v>Closed</v>
          </cell>
          <cell r="D130" t="str">
            <v>F - Discretionary FunF - Dr Dupe Elebute</v>
          </cell>
          <cell r="E130" t="str">
            <v>Mr M A Smith</v>
          </cell>
          <cell r="F130">
            <v>73050</v>
          </cell>
        </row>
        <row r="131">
          <cell r="A131" t="str">
            <v>10130-10</v>
          </cell>
          <cell r="B131" t="str">
            <v>C</v>
          </cell>
          <cell r="C131" t="str">
            <v>Closed</v>
          </cell>
          <cell r="D131" t="str">
            <v>F - Discretionary Fund - Dr Sarah Ball</v>
          </cell>
          <cell r="E131" t="str">
            <v>Ekaterini Nesbitt</v>
          </cell>
          <cell r="F131">
            <v>73050</v>
          </cell>
        </row>
        <row r="132">
          <cell r="A132" t="str">
            <v>10131-10</v>
          </cell>
          <cell r="B132" t="str">
            <v>N</v>
          </cell>
          <cell r="C132" t="str">
            <v>Active</v>
          </cell>
          <cell r="D132" t="str">
            <v>F - Discretionary Fund - Dr Fran Gibson</v>
          </cell>
          <cell r="E132" t="str">
            <v>Frances Mary Gibson</v>
          </cell>
          <cell r="F132">
            <v>73050</v>
          </cell>
        </row>
        <row r="133">
          <cell r="A133" t="str">
            <v>10132-10</v>
          </cell>
          <cell r="B133" t="str">
            <v>C</v>
          </cell>
          <cell r="C133" t="str">
            <v>Closed</v>
          </cell>
          <cell r="D133" t="str">
            <v>F - Immunology Discretionary fund - General</v>
          </cell>
          <cell r="E133" t="str">
            <v>Alan Paul Johnstone</v>
          </cell>
          <cell r="F133">
            <v>73050</v>
          </cell>
        </row>
        <row r="134">
          <cell r="A134" t="str">
            <v>10133-10</v>
          </cell>
          <cell r="B134" t="str">
            <v>C</v>
          </cell>
          <cell r="C134" t="str">
            <v>Closed</v>
          </cell>
          <cell r="D134" t="str">
            <v>F - Immunology Discret.fund-Prof A Johnstone</v>
          </cell>
          <cell r="E134" t="str">
            <v>Alan Paul Johnstone</v>
          </cell>
          <cell r="F134">
            <v>73050</v>
          </cell>
        </row>
        <row r="135">
          <cell r="A135" t="str">
            <v>10134-10</v>
          </cell>
          <cell r="B135" t="str">
            <v>C</v>
          </cell>
          <cell r="C135" t="str">
            <v>Closed</v>
          </cell>
          <cell r="D135" t="str">
            <v>F - Discret.fund-staff fund -Prof.Riches</v>
          </cell>
          <cell r="E135" t="str">
            <v>Sheryl Lee Pond</v>
          </cell>
          <cell r="F135">
            <v>73050</v>
          </cell>
        </row>
        <row r="136">
          <cell r="A136" t="str">
            <v>10135-10</v>
          </cell>
          <cell r="B136" t="str">
            <v>C</v>
          </cell>
          <cell r="C136" t="str">
            <v>Closed</v>
          </cell>
          <cell r="D136" t="str">
            <v>F - Dr J Axford Discretionary Fund</v>
          </cell>
          <cell r="E136" t="str">
            <v>John Stewart Axford</v>
          </cell>
          <cell r="F136">
            <v>73050</v>
          </cell>
        </row>
        <row r="137">
          <cell r="A137" t="str">
            <v>10136-10</v>
          </cell>
          <cell r="B137" t="str">
            <v>N</v>
          </cell>
          <cell r="C137" t="str">
            <v>Active</v>
          </cell>
          <cell r="D137" t="str">
            <v>F - Discretionary Fund - Prof T Poulton</v>
          </cell>
          <cell r="E137" t="str">
            <v>Luke Andrew Woodham</v>
          </cell>
          <cell r="F137">
            <v>73050</v>
          </cell>
        </row>
        <row r="138">
          <cell r="A138" t="str">
            <v>10137-10</v>
          </cell>
          <cell r="B138" t="str">
            <v>N</v>
          </cell>
          <cell r="C138" t="str">
            <v>Active</v>
          </cell>
          <cell r="D138" t="str">
            <v>F - Immunology Discret.fund -P Riches</v>
          </cell>
          <cell r="E138" t="str">
            <v>Susan Anne McPheat</v>
          </cell>
          <cell r="F138">
            <v>73050</v>
          </cell>
        </row>
        <row r="139">
          <cell r="A139" t="str">
            <v>10138-10</v>
          </cell>
          <cell r="B139" t="str">
            <v>C</v>
          </cell>
          <cell r="C139" t="str">
            <v>Closed</v>
          </cell>
          <cell r="D139" t="str">
            <v>F - Immunology Discret.fund-D Dumonde</v>
          </cell>
          <cell r="E139" t="str">
            <v>Sheryl Lee Pond</v>
          </cell>
          <cell r="F139">
            <v>73050</v>
          </cell>
        </row>
        <row r="140">
          <cell r="A140" t="str">
            <v>10139-10</v>
          </cell>
          <cell r="B140" t="str">
            <v>C</v>
          </cell>
          <cell r="C140" t="str">
            <v>Closed</v>
          </cell>
          <cell r="D140" t="str">
            <v>F - Hotung Centre D/Fund - Dr J Axford</v>
          </cell>
          <cell r="E140" t="str">
            <v>Nidhi Sofat</v>
          </cell>
          <cell r="F140">
            <v>73050</v>
          </cell>
        </row>
        <row r="141">
          <cell r="A141" t="str">
            <v>10140-10</v>
          </cell>
          <cell r="B141" t="str">
            <v>N</v>
          </cell>
          <cell r="C141" t="str">
            <v>Active</v>
          </cell>
          <cell r="D141" t="str">
            <v>F - Oncology Discretionary fund-Dalgleish</v>
          </cell>
          <cell r="E141" t="str">
            <v>Angus George Dalgleish</v>
          </cell>
          <cell r="F141">
            <v>73050</v>
          </cell>
        </row>
        <row r="142">
          <cell r="A142" t="str">
            <v>10141-10</v>
          </cell>
          <cell r="B142" t="str">
            <v>N</v>
          </cell>
          <cell r="C142" t="str">
            <v>Active</v>
          </cell>
          <cell r="D142" t="str">
            <v>F - Discretionary Fund - Prof A Dalgleish</v>
          </cell>
          <cell r="E142" t="str">
            <v>Angus George Dalgleish</v>
          </cell>
          <cell r="F142">
            <v>73050</v>
          </cell>
        </row>
        <row r="143">
          <cell r="A143" t="str">
            <v>10142-10</v>
          </cell>
          <cell r="B143" t="str">
            <v>C</v>
          </cell>
          <cell r="C143" t="str">
            <v>Closed</v>
          </cell>
          <cell r="D143" t="str">
            <v>F - Cellular &amp; Molecular Sci.-Discret.Fund</v>
          </cell>
          <cell r="E143" t="str">
            <v>Colin Smith</v>
          </cell>
          <cell r="F143">
            <v>73050</v>
          </cell>
        </row>
        <row r="144">
          <cell r="A144" t="str">
            <v>10143-10</v>
          </cell>
          <cell r="B144" t="str">
            <v>C</v>
          </cell>
          <cell r="C144" t="str">
            <v>Closed</v>
          </cell>
          <cell r="D144" t="str">
            <v>F - CMS-Discretionary Fund - Dr Bevis</v>
          </cell>
          <cell r="E144" t="str">
            <v>Ekaterini Nesbitt</v>
          </cell>
          <cell r="F144">
            <v>73050</v>
          </cell>
        </row>
        <row r="145">
          <cell r="A145" t="str">
            <v>10144-10</v>
          </cell>
          <cell r="B145" t="str">
            <v>N</v>
          </cell>
          <cell r="C145" t="str">
            <v>Active</v>
          </cell>
          <cell r="D145" t="str">
            <v>F - CMS- Discretionary Fund  - Dr C Shiels</v>
          </cell>
          <cell r="E145" t="str">
            <v>Carol Janet Shiels</v>
          </cell>
          <cell r="F145">
            <v>73050</v>
          </cell>
        </row>
        <row r="146">
          <cell r="A146" t="str">
            <v>10145-10</v>
          </cell>
          <cell r="B146" t="str">
            <v>N</v>
          </cell>
          <cell r="C146" t="str">
            <v>Active</v>
          </cell>
          <cell r="D146" t="str">
            <v>F - Discretionary Fund - Dr Rachel Allen</v>
          </cell>
          <cell r="E146" t="str">
            <v>Rachel Louise Allen</v>
          </cell>
          <cell r="F146">
            <v>73050</v>
          </cell>
        </row>
        <row r="147">
          <cell r="A147" t="str">
            <v>10146-10</v>
          </cell>
          <cell r="B147" t="str">
            <v>C</v>
          </cell>
          <cell r="C147" t="str">
            <v>Closed</v>
          </cell>
          <cell r="D147" t="str">
            <v>F - Discretionary Fund - Dr Roberto Stasi</v>
          </cell>
          <cell r="E147" t="str">
            <v>Roberto Stasi</v>
          </cell>
          <cell r="F147">
            <v>73050</v>
          </cell>
        </row>
        <row r="148">
          <cell r="A148" t="str">
            <v>10147-10</v>
          </cell>
          <cell r="B148" t="str">
            <v>C</v>
          </cell>
          <cell r="C148" t="str">
            <v>Closed</v>
          </cell>
          <cell r="D148" t="str">
            <v>F - AGREE Research Trust- Discretionary Fund</v>
          </cell>
          <cell r="E148" t="str">
            <v>Vivienne Alexandra Monk</v>
          </cell>
          <cell r="F148">
            <v>73050</v>
          </cell>
        </row>
        <row r="149">
          <cell r="A149" t="str">
            <v>10148-10</v>
          </cell>
          <cell r="B149" t="str">
            <v>C</v>
          </cell>
          <cell r="C149" t="str">
            <v>Closed</v>
          </cell>
          <cell r="D149" t="str">
            <v>F - IS Discretionary Account</v>
          </cell>
          <cell r="E149" t="str">
            <v>Robert Samuel Churm</v>
          </cell>
          <cell r="F149">
            <v>73050</v>
          </cell>
        </row>
        <row r="150">
          <cell r="A150" t="str">
            <v>10149-10</v>
          </cell>
          <cell r="B150" t="str">
            <v>N</v>
          </cell>
          <cell r="C150" t="str">
            <v>Active</v>
          </cell>
          <cell r="D150" t="str">
            <v>F - Discretionary Fund-Dr Gillian Cockerill</v>
          </cell>
          <cell r="E150" t="str">
            <v>Gillian Wyndham Cockerill</v>
          </cell>
          <cell r="F150">
            <v>73050</v>
          </cell>
        </row>
        <row r="151">
          <cell r="A151" t="str">
            <v>10150-10</v>
          </cell>
          <cell r="B151" t="str">
            <v>N</v>
          </cell>
          <cell r="C151" t="str">
            <v>Active</v>
          </cell>
          <cell r="D151" t="str">
            <v>F - Vasc Research Discretionary Fund</v>
          </cell>
          <cell r="E151" t="str">
            <v>Ian Loftus</v>
          </cell>
          <cell r="F151">
            <v>73050</v>
          </cell>
        </row>
        <row r="152">
          <cell r="A152" t="str">
            <v>10151-10</v>
          </cell>
          <cell r="B152" t="str">
            <v>N</v>
          </cell>
          <cell r="C152" t="str">
            <v>Active</v>
          </cell>
          <cell r="D152" t="str">
            <v>F - Discretionary Fund-Dr Elijah Behr</v>
          </cell>
          <cell r="E152" t="str">
            <v>Elijah Raphael Behr</v>
          </cell>
          <cell r="F152">
            <v>73050</v>
          </cell>
        </row>
        <row r="153">
          <cell r="A153" t="str">
            <v>10152-10</v>
          </cell>
          <cell r="B153" t="str">
            <v>N</v>
          </cell>
          <cell r="C153" t="str">
            <v>Active</v>
          </cell>
          <cell r="D153" t="str">
            <v>F - Discretionary Fund - Dr T Bull</v>
          </cell>
          <cell r="E153" t="str">
            <v>Timothy John Bull</v>
          </cell>
          <cell r="F153">
            <v>73050</v>
          </cell>
        </row>
        <row r="154">
          <cell r="A154" t="str">
            <v>10153-10</v>
          </cell>
          <cell r="B154" t="str">
            <v>C</v>
          </cell>
          <cell r="C154" t="str">
            <v>Closed</v>
          </cell>
          <cell r="D154" t="str">
            <v>F - Aneurysm Research Discretionary Fund - Prof M Thompson</v>
          </cell>
          <cell r="E154" t="str">
            <v>Matthew Merfyn Thompson</v>
          </cell>
          <cell r="F154">
            <v>73050</v>
          </cell>
        </row>
        <row r="155">
          <cell r="A155" t="str">
            <v>10154-10</v>
          </cell>
          <cell r="B155" t="str">
            <v>C</v>
          </cell>
          <cell r="C155" t="str">
            <v>Closed</v>
          </cell>
          <cell r="D155" t="str">
            <v>F - Critical Care Discretionary Fund-Grounds</v>
          </cell>
          <cell r="E155" t="str">
            <v>Robert Michael Grounds</v>
          </cell>
          <cell r="F155">
            <v>73050</v>
          </cell>
        </row>
        <row r="156">
          <cell r="A156" t="str">
            <v>10154-11</v>
          </cell>
          <cell r="B156" t="str">
            <v>N</v>
          </cell>
          <cell r="C156" t="str">
            <v>Active</v>
          </cell>
          <cell r="D156" t="str">
            <v>F - Critical Care Discretionary Fund - Dr Maurizio Cecconi</v>
          </cell>
          <cell r="E156" t="str">
            <v>Ekaterini Nesbitt</v>
          </cell>
          <cell r="F156">
            <v>73050</v>
          </cell>
        </row>
        <row r="157">
          <cell r="A157" t="str">
            <v>10155-10</v>
          </cell>
          <cell r="B157" t="str">
            <v>C</v>
          </cell>
          <cell r="C157" t="str">
            <v>Closed</v>
          </cell>
          <cell r="D157" t="str">
            <v>F - Discretionary FunF - Dr Lisa Anderson</v>
          </cell>
          <cell r="E157" t="str">
            <v>Mr M A Smith</v>
          </cell>
          <cell r="F157">
            <v>73050</v>
          </cell>
        </row>
        <row r="158">
          <cell r="A158" t="str">
            <v>10156-10</v>
          </cell>
          <cell r="B158" t="str">
            <v>C</v>
          </cell>
          <cell r="C158" t="str">
            <v>Closed</v>
          </cell>
          <cell r="D158" t="str">
            <v>F - Discret F -Widening Participation Income</v>
          </cell>
          <cell r="E158" t="str">
            <v>Jude Keya</v>
          </cell>
          <cell r="F158">
            <v>73050</v>
          </cell>
        </row>
        <row r="159">
          <cell r="A159" t="str">
            <v>10157-10</v>
          </cell>
          <cell r="B159" t="str">
            <v>N</v>
          </cell>
          <cell r="C159" t="str">
            <v>Active</v>
          </cell>
          <cell r="D159" t="str">
            <v>F - GEM Discretionary fund - Nussey</v>
          </cell>
          <cell r="E159" t="str">
            <v>Ekaterini Nesbitt</v>
          </cell>
          <cell r="F159">
            <v>73050</v>
          </cell>
        </row>
        <row r="160">
          <cell r="A160" t="str">
            <v>10158-10</v>
          </cell>
          <cell r="B160" t="str">
            <v>N</v>
          </cell>
          <cell r="C160" t="str">
            <v>Active</v>
          </cell>
          <cell r="D160" t="str">
            <v>F - GEM Discretionary fund - Panahloo</v>
          </cell>
          <cell r="E160" t="str">
            <v>Arshia A Panahloo</v>
          </cell>
          <cell r="F160">
            <v>73050</v>
          </cell>
        </row>
        <row r="161">
          <cell r="A161" t="str">
            <v>10159-10</v>
          </cell>
          <cell r="B161" t="str">
            <v>C</v>
          </cell>
          <cell r="C161" t="str">
            <v>Closed</v>
          </cell>
          <cell r="D161" t="str">
            <v>F - GEM Discretionary fund-Saverymuttu</v>
          </cell>
          <cell r="E161" t="str">
            <v>Mr M A Smith</v>
          </cell>
          <cell r="F161">
            <v>73050</v>
          </cell>
        </row>
        <row r="162">
          <cell r="A162" t="str">
            <v>10160-10</v>
          </cell>
          <cell r="B162" t="str">
            <v>C</v>
          </cell>
          <cell r="C162" t="str">
            <v>Closed</v>
          </cell>
          <cell r="D162" t="str">
            <v>F - GEM-Discret. fund-Path.fund-books</v>
          </cell>
          <cell r="E162" t="str">
            <v>Mr M A Smith</v>
          </cell>
          <cell r="F162">
            <v>73050</v>
          </cell>
        </row>
        <row r="163">
          <cell r="A163" t="str">
            <v>10161-10</v>
          </cell>
          <cell r="B163" t="str">
            <v>C</v>
          </cell>
          <cell r="C163" t="str">
            <v>Closed</v>
          </cell>
          <cell r="D163" t="str">
            <v>F - GEM Discretionary fund-Staff (ex.cbaa)</v>
          </cell>
          <cell r="E163" t="str">
            <v>Ms C Mustoe</v>
          </cell>
          <cell r="F163">
            <v>73050</v>
          </cell>
        </row>
        <row r="164">
          <cell r="A164" t="str">
            <v>10162-10</v>
          </cell>
          <cell r="B164" t="str">
            <v>C</v>
          </cell>
          <cell r="C164" t="str">
            <v>Closed</v>
          </cell>
          <cell r="D164" t="str">
            <v>F - GEM Discretionary fund - Steroid</v>
          </cell>
          <cell r="E164" t="str">
            <v>Ekaterini Nesbitt</v>
          </cell>
          <cell r="F164">
            <v>73050</v>
          </cell>
        </row>
        <row r="165">
          <cell r="A165" t="str">
            <v>10163-10</v>
          </cell>
          <cell r="B165" t="str">
            <v>C</v>
          </cell>
          <cell r="C165" t="str">
            <v>Closed</v>
          </cell>
          <cell r="D165" t="str">
            <v>F - GEM Discretionary fund-R &amp; D overhead</v>
          </cell>
          <cell r="E165" t="str">
            <v>Mr M A Smith</v>
          </cell>
          <cell r="F165">
            <v>73050</v>
          </cell>
        </row>
        <row r="166">
          <cell r="A166" t="str">
            <v>10164-10</v>
          </cell>
          <cell r="B166" t="str">
            <v>C</v>
          </cell>
          <cell r="C166" t="str">
            <v>Closed</v>
          </cell>
          <cell r="D166" t="str">
            <v>F - Discretionary fund - Dr Gerald Levin</v>
          </cell>
          <cell r="E166" t="str">
            <v>Ekaterini Nesbitt</v>
          </cell>
          <cell r="F166">
            <v>73050</v>
          </cell>
        </row>
        <row r="167">
          <cell r="A167" t="str">
            <v>10165-10</v>
          </cell>
          <cell r="B167" t="str">
            <v>C</v>
          </cell>
          <cell r="C167" t="str">
            <v>Closed</v>
          </cell>
          <cell r="D167" t="str">
            <v>F - FHSS-Discretionary fund-Mrs T Nash</v>
          </cell>
          <cell r="E167" t="str">
            <v>Mr M A Smith</v>
          </cell>
          <cell r="F167">
            <v>73050</v>
          </cell>
        </row>
        <row r="168">
          <cell r="A168" t="str">
            <v>10166-10</v>
          </cell>
          <cell r="B168" t="str">
            <v>C</v>
          </cell>
          <cell r="C168" t="str">
            <v>Closed</v>
          </cell>
          <cell r="D168" t="str">
            <v>F - FHSS-Discretionary fund-Prof G Ellison</v>
          </cell>
          <cell r="E168" t="str">
            <v>Mr M A Smith</v>
          </cell>
          <cell r="F168">
            <v>73050</v>
          </cell>
        </row>
        <row r="169">
          <cell r="A169" t="str">
            <v>10167-10</v>
          </cell>
          <cell r="B169" t="str">
            <v>C</v>
          </cell>
          <cell r="C169" t="str">
            <v>Closed</v>
          </cell>
          <cell r="D169" t="str">
            <v>F - FHSS-Discretionary funF - Maria Ponto</v>
          </cell>
          <cell r="E169" t="str">
            <v>Mr M A Smith</v>
          </cell>
          <cell r="F169">
            <v>73050</v>
          </cell>
        </row>
        <row r="170">
          <cell r="A170" t="str">
            <v>10168-10</v>
          </cell>
          <cell r="B170" t="str">
            <v>C</v>
          </cell>
          <cell r="C170" t="str">
            <v>Closed</v>
          </cell>
          <cell r="D170" t="str">
            <v>F - Cell. Path. Disc. fund - Corbishley - NHS(VJ42)</v>
          </cell>
          <cell r="E170" t="str">
            <v>Matthew Alexander George</v>
          </cell>
          <cell r="F170">
            <v>73050</v>
          </cell>
        </row>
        <row r="171">
          <cell r="A171" t="str">
            <v>10169-10</v>
          </cell>
          <cell r="B171" t="str">
            <v>C</v>
          </cell>
          <cell r="C171" t="str">
            <v>Closed</v>
          </cell>
          <cell r="D171" t="str">
            <v>F - Cellular Pathology -Education</v>
          </cell>
          <cell r="E171" t="str">
            <v>Catherine Marian Corbishley</v>
          </cell>
          <cell r="F171">
            <v>73050</v>
          </cell>
        </row>
        <row r="172">
          <cell r="A172" t="str">
            <v>10170-10</v>
          </cell>
          <cell r="B172" t="str">
            <v>C</v>
          </cell>
          <cell r="C172" t="str">
            <v>Closed</v>
          </cell>
          <cell r="D172" t="str">
            <v>F - Cellular Pathology - Non Medical &amp; Books</v>
          </cell>
          <cell r="E172" t="str">
            <v>Catherine Marian Corbishley</v>
          </cell>
          <cell r="F172">
            <v>73050</v>
          </cell>
        </row>
        <row r="173">
          <cell r="A173" t="str">
            <v>10171-10</v>
          </cell>
          <cell r="B173" t="str">
            <v>C</v>
          </cell>
          <cell r="C173" t="str">
            <v>Closed</v>
          </cell>
          <cell r="D173" t="str">
            <v>F - Discretionary Fund - Dr C Moss</v>
          </cell>
          <cell r="E173" t="str">
            <v>Catherine Emily Moss</v>
          </cell>
          <cell r="F173">
            <v>73050</v>
          </cell>
        </row>
        <row r="174">
          <cell r="A174" t="str">
            <v>10172-10</v>
          </cell>
          <cell r="B174" t="str">
            <v>C</v>
          </cell>
          <cell r="C174" t="str">
            <v>Closed</v>
          </cell>
          <cell r="D174" t="str">
            <v>F - Cellular Pathology - Medical Staff</v>
          </cell>
          <cell r="E174" t="str">
            <v>Catherine Marian Corbishley</v>
          </cell>
          <cell r="F174">
            <v>73050</v>
          </cell>
        </row>
        <row r="175">
          <cell r="A175" t="str">
            <v>10173-10</v>
          </cell>
          <cell r="B175" t="str">
            <v>P</v>
          </cell>
          <cell r="C175" t="str">
            <v>Parked</v>
          </cell>
          <cell r="D175" t="str">
            <v>F - Discreitonary fund - Prof T Chambers</v>
          </cell>
          <cell r="E175" t="str">
            <v>Timothy John Chambers</v>
          </cell>
          <cell r="F175">
            <v>73050</v>
          </cell>
        </row>
        <row r="176">
          <cell r="A176" t="str">
            <v>10174-10</v>
          </cell>
          <cell r="B176" t="str">
            <v>C</v>
          </cell>
          <cell r="C176" t="str">
            <v>Closed</v>
          </cell>
          <cell r="D176" t="str">
            <v>F - Cell. Path. Discretionary fund - Jeffrey</v>
          </cell>
          <cell r="E176" t="str">
            <v>Sheryl Lee Pond</v>
          </cell>
          <cell r="F176">
            <v>73050</v>
          </cell>
        </row>
        <row r="177">
          <cell r="A177" t="str">
            <v>10175-10</v>
          </cell>
          <cell r="B177" t="str">
            <v>C</v>
          </cell>
          <cell r="C177" t="str">
            <v>Closed</v>
          </cell>
          <cell r="D177" t="str">
            <v>F - Cellular Pathology Discret.fund-Chow</v>
          </cell>
          <cell r="E177" t="str">
            <v>Matthew Alexander George</v>
          </cell>
          <cell r="F177">
            <v>73050</v>
          </cell>
        </row>
        <row r="178">
          <cell r="A178" t="str">
            <v>10176-10</v>
          </cell>
          <cell r="B178" t="str">
            <v>C</v>
          </cell>
          <cell r="C178" t="str">
            <v>Closed</v>
          </cell>
          <cell r="D178" t="str">
            <v>F - Cellular Pathology Discret. Fund - Thomas</v>
          </cell>
          <cell r="E178" t="str">
            <v>Sheryl Lee Pond</v>
          </cell>
          <cell r="F178">
            <v>73050</v>
          </cell>
        </row>
        <row r="179">
          <cell r="A179" t="str">
            <v>10177-10</v>
          </cell>
          <cell r="B179" t="str">
            <v>N</v>
          </cell>
          <cell r="C179" t="str">
            <v>Active</v>
          </cell>
          <cell r="D179" t="str">
            <v>F - Electron Microscopy Fund -R F Moss</v>
          </cell>
          <cell r="E179" t="str">
            <v>Maria McGlynn</v>
          </cell>
          <cell r="F179">
            <v>73050</v>
          </cell>
        </row>
        <row r="180">
          <cell r="A180" t="str">
            <v>10178-10</v>
          </cell>
          <cell r="B180" t="str">
            <v>C</v>
          </cell>
          <cell r="C180" t="str">
            <v>Closed</v>
          </cell>
          <cell r="D180" t="str">
            <v>F - Discretionary fund-Dr C Finlayson</v>
          </cell>
          <cell r="E180" t="str">
            <v>Caroline Jane Finlayson</v>
          </cell>
          <cell r="F180">
            <v>73050</v>
          </cell>
        </row>
        <row r="181">
          <cell r="A181" t="str">
            <v>10179-10</v>
          </cell>
          <cell r="B181" t="str">
            <v>C</v>
          </cell>
          <cell r="C181" t="str">
            <v>Closed</v>
          </cell>
          <cell r="D181" t="str">
            <v>F - Discretionary fund-Dr W Chong</v>
          </cell>
          <cell r="E181" t="str">
            <v>Wui Heling Chong</v>
          </cell>
          <cell r="F181">
            <v>73050</v>
          </cell>
        </row>
        <row r="182">
          <cell r="A182" t="str">
            <v>10180-10</v>
          </cell>
          <cell r="B182" t="str">
            <v>C</v>
          </cell>
          <cell r="C182" t="str">
            <v>Closed</v>
          </cell>
          <cell r="D182" t="str">
            <v>F - Cellular Pathology - Dr Philip Wilson</v>
          </cell>
          <cell r="E182" t="str">
            <v>Sheryl Lee Pond</v>
          </cell>
          <cell r="F182">
            <v>73050</v>
          </cell>
        </row>
        <row r="183">
          <cell r="A183" t="str">
            <v>10181-10</v>
          </cell>
          <cell r="B183" t="str">
            <v>C</v>
          </cell>
          <cell r="C183" t="str">
            <v>Closed</v>
          </cell>
          <cell r="D183" t="str">
            <v>F - Cellular Pathology - Dr Alastair Deery</v>
          </cell>
          <cell r="E183" t="str">
            <v>Matthew Alexander George</v>
          </cell>
          <cell r="F183">
            <v>73050</v>
          </cell>
        </row>
        <row r="184">
          <cell r="A184" t="str">
            <v>10182-10</v>
          </cell>
          <cell r="B184" t="str">
            <v>C</v>
          </cell>
          <cell r="C184" t="str">
            <v>Closed</v>
          </cell>
          <cell r="D184" t="str">
            <v>F - Cellular Pathology - Dr Ruth Nash</v>
          </cell>
          <cell r="E184" t="str">
            <v>Catherine Marian Corbishley</v>
          </cell>
          <cell r="F184">
            <v>73050</v>
          </cell>
        </row>
        <row r="185">
          <cell r="A185" t="str">
            <v>10183-10</v>
          </cell>
          <cell r="B185" t="str">
            <v>C</v>
          </cell>
          <cell r="C185" t="str">
            <v>Closed</v>
          </cell>
          <cell r="D185" t="str">
            <v>F - Cellular Pathology - Dr Barry Newell</v>
          </cell>
          <cell r="E185" t="str">
            <v>Matthew Alexander George</v>
          </cell>
          <cell r="F185">
            <v>73050</v>
          </cell>
        </row>
        <row r="186">
          <cell r="A186" t="str">
            <v>10184-10</v>
          </cell>
          <cell r="B186" t="str">
            <v>C</v>
          </cell>
          <cell r="C186" t="str">
            <v>Closed</v>
          </cell>
          <cell r="D186" t="str">
            <v>F - Cellular Pathology - Dr Ju-ee Seet</v>
          </cell>
          <cell r="E186" t="str">
            <v>Catherine Corbishley</v>
          </cell>
          <cell r="F186">
            <v>73050</v>
          </cell>
        </row>
        <row r="187">
          <cell r="A187" t="str">
            <v>10185-10</v>
          </cell>
          <cell r="B187" t="str">
            <v>C</v>
          </cell>
          <cell r="C187" t="str">
            <v>Closed</v>
          </cell>
          <cell r="D187" t="str">
            <v>F - Cellular Pathology - Dr Susan Lee</v>
          </cell>
          <cell r="E187" t="str">
            <v>Mr M A Smith</v>
          </cell>
          <cell r="F187">
            <v>73050</v>
          </cell>
        </row>
        <row r="188">
          <cell r="A188" t="str">
            <v>10186-10</v>
          </cell>
          <cell r="B188" t="str">
            <v>C</v>
          </cell>
          <cell r="C188" t="str">
            <v>Closed</v>
          </cell>
          <cell r="D188" t="str">
            <v>F - Cellular Pathology - Dr Jennifer Else</v>
          </cell>
          <cell r="E188" t="str">
            <v>Mr M A Smith</v>
          </cell>
          <cell r="F188">
            <v>73050</v>
          </cell>
        </row>
        <row r="189">
          <cell r="A189" t="str">
            <v>10187-10</v>
          </cell>
          <cell r="B189" t="str">
            <v>C</v>
          </cell>
          <cell r="C189" t="str">
            <v>Closed</v>
          </cell>
          <cell r="D189" t="str">
            <v>F - Dr Lorrette FFolkes Pathology Fees</v>
          </cell>
          <cell r="E189" t="str">
            <v>Mr M A Smith</v>
          </cell>
          <cell r="F189">
            <v>73050</v>
          </cell>
        </row>
        <row r="190">
          <cell r="A190" t="str">
            <v>10188-10</v>
          </cell>
          <cell r="B190" t="str">
            <v>N</v>
          </cell>
          <cell r="C190" t="str">
            <v>Active</v>
          </cell>
          <cell r="D190" t="str">
            <v>F - Discretionary Fund - Prof A Camm</v>
          </cell>
          <cell r="E190" t="str">
            <v>Alan John Camm</v>
          </cell>
          <cell r="F190">
            <v>73050</v>
          </cell>
        </row>
        <row r="191">
          <cell r="A191" t="str">
            <v>10189-10</v>
          </cell>
          <cell r="B191" t="str">
            <v>P</v>
          </cell>
          <cell r="C191" t="str">
            <v>Parked</v>
          </cell>
          <cell r="D191" t="str">
            <v>F - Cardiology Res.Fund -Kaski</v>
          </cell>
          <cell r="E191" t="str">
            <v>Juan Carlos Kaski</v>
          </cell>
          <cell r="F191">
            <v>73050</v>
          </cell>
        </row>
        <row r="192">
          <cell r="A192" t="str">
            <v>10189-11</v>
          </cell>
          <cell r="B192" t="str">
            <v>N</v>
          </cell>
          <cell r="C192" t="str">
            <v>Active</v>
          </cell>
          <cell r="D192" t="str">
            <v>G - Cardiology CAG Short courses</v>
          </cell>
          <cell r="E192" t="str">
            <v>Sanjay Sharma</v>
          </cell>
          <cell r="F192">
            <v>73050</v>
          </cell>
        </row>
        <row r="193">
          <cell r="A193" t="str">
            <v>10190-10</v>
          </cell>
          <cell r="B193" t="str">
            <v>C</v>
          </cell>
          <cell r="C193" t="str">
            <v>Closed</v>
          </cell>
          <cell r="D193" t="str">
            <v>F - Clinical Sciences General Discretionary Fund</v>
          </cell>
          <cell r="E193" t="str">
            <v>Ekaterini Nesbitt</v>
          </cell>
          <cell r="F193">
            <v>73050</v>
          </cell>
        </row>
        <row r="194">
          <cell r="A194" t="str">
            <v>10191-10</v>
          </cell>
          <cell r="B194" t="str">
            <v>N</v>
          </cell>
          <cell r="C194" t="str">
            <v>Active</v>
          </cell>
          <cell r="D194" t="str">
            <v>F - Discretionary fund-Dr P McCrorie</v>
          </cell>
          <cell r="E194" t="str">
            <v>Peter McCrorie</v>
          </cell>
          <cell r="F194">
            <v>73050</v>
          </cell>
        </row>
        <row r="195">
          <cell r="A195" t="str">
            <v>10192-10</v>
          </cell>
          <cell r="B195" t="str">
            <v>N</v>
          </cell>
          <cell r="C195" t="str">
            <v>Active</v>
          </cell>
          <cell r="D195" t="str">
            <v>F - Discretionary fund-Dr E Baker</v>
          </cell>
          <cell r="E195" t="str">
            <v>Emma Harriet Baker</v>
          </cell>
          <cell r="F195">
            <v>73050</v>
          </cell>
        </row>
        <row r="196">
          <cell r="A196" t="str">
            <v>10193-10</v>
          </cell>
          <cell r="B196" t="str">
            <v>N</v>
          </cell>
          <cell r="C196" t="str">
            <v>Active</v>
          </cell>
          <cell r="D196" t="str">
            <v>F - Discretionary fund - Deborah Bowman</v>
          </cell>
          <cell r="E196" t="str">
            <v>Deborah Faye Bowman</v>
          </cell>
          <cell r="F196">
            <v>73050</v>
          </cell>
        </row>
        <row r="197">
          <cell r="A197" t="str">
            <v>10194-10</v>
          </cell>
          <cell r="B197" t="str">
            <v>C</v>
          </cell>
          <cell r="C197" t="str">
            <v>Closed</v>
          </cell>
          <cell r="D197" t="str">
            <v>F - Discretionary fund-Angela Hall</v>
          </cell>
          <cell r="E197" t="str">
            <v>Angela Hall</v>
          </cell>
          <cell r="F197">
            <v>73050</v>
          </cell>
        </row>
        <row r="198">
          <cell r="A198" t="str">
            <v>10195-10</v>
          </cell>
          <cell r="B198" t="str">
            <v>N</v>
          </cell>
          <cell r="C198" t="str">
            <v>Active</v>
          </cell>
          <cell r="D198" t="str">
            <v>F - Discretionary fund-Dr Nazira Sumar</v>
          </cell>
          <cell r="E198" t="str">
            <v>Nazira Sumar</v>
          </cell>
          <cell r="F198">
            <v>73050</v>
          </cell>
        </row>
        <row r="199">
          <cell r="A199" t="str">
            <v>10196-10</v>
          </cell>
          <cell r="B199" t="str">
            <v>C</v>
          </cell>
          <cell r="C199" t="str">
            <v>Closed</v>
          </cell>
          <cell r="D199" t="str">
            <v>F - Discretionary fund - Dr John Spicer</v>
          </cell>
          <cell r="E199" t="str">
            <v>Dr J E Spicer</v>
          </cell>
          <cell r="F199">
            <v>73050</v>
          </cell>
        </row>
        <row r="200">
          <cell r="A200" t="str">
            <v>10197-10</v>
          </cell>
          <cell r="B200" t="str">
            <v>C</v>
          </cell>
          <cell r="C200" t="str">
            <v>Closed</v>
          </cell>
          <cell r="D200" t="str">
            <v>F - Disc Fund-Prof Dame Lesely Southgate</v>
          </cell>
          <cell r="E200" t="str">
            <v>Anthony Senior</v>
          </cell>
          <cell r="F200">
            <v>73050</v>
          </cell>
        </row>
        <row r="201">
          <cell r="A201" t="str">
            <v>10198-10</v>
          </cell>
          <cell r="B201" t="str">
            <v>N</v>
          </cell>
          <cell r="C201" t="str">
            <v>Active</v>
          </cell>
          <cell r="D201" t="str">
            <v>F - Disc Fund-Dr Phillip Sedgwick</v>
          </cell>
          <cell r="E201" t="str">
            <v>Philip Martin Sedgwick</v>
          </cell>
          <cell r="F201">
            <v>73050</v>
          </cell>
        </row>
        <row r="202">
          <cell r="A202" t="str">
            <v>10199-10</v>
          </cell>
          <cell r="B202" t="str">
            <v>C</v>
          </cell>
          <cell r="C202" t="str">
            <v>Closed</v>
          </cell>
          <cell r="D202" t="str">
            <v>F - Discretionary FunF - Dr Scarpa Schoeman</v>
          </cell>
          <cell r="E202" t="str">
            <v>Mr M A Smith</v>
          </cell>
          <cell r="F202">
            <v>73050</v>
          </cell>
        </row>
        <row r="203">
          <cell r="A203" t="str">
            <v>10200-10</v>
          </cell>
          <cell r="B203" t="str">
            <v>N</v>
          </cell>
          <cell r="C203" t="str">
            <v>Active</v>
          </cell>
          <cell r="D203" t="str">
            <v>F - Discretionay Fund Margot Turner</v>
          </cell>
          <cell r="E203" t="str">
            <v>Margot Acer Turner</v>
          </cell>
          <cell r="F203">
            <v>73050</v>
          </cell>
        </row>
        <row r="204">
          <cell r="A204" t="str">
            <v>10201-10</v>
          </cell>
          <cell r="B204" t="str">
            <v>C</v>
          </cell>
          <cell r="C204" t="str">
            <v>Closed</v>
          </cell>
          <cell r="D204" t="str">
            <v>F - Disc Fund Charavanan Balasubramaniam</v>
          </cell>
          <cell r="E204" t="str">
            <v>Mr M A Smith</v>
          </cell>
          <cell r="F204">
            <v>73050</v>
          </cell>
        </row>
        <row r="205">
          <cell r="A205" t="str">
            <v>10202-10</v>
          </cell>
          <cell r="B205" t="str">
            <v>N</v>
          </cell>
          <cell r="C205" t="str">
            <v>Active</v>
          </cell>
          <cell r="D205" t="str">
            <v>F - Discretionary Fund- Dr Jonathan Round</v>
          </cell>
          <cell r="E205" t="str">
            <v>Jonathan Edward Collier Round</v>
          </cell>
          <cell r="F205">
            <v>73050</v>
          </cell>
        </row>
        <row r="206">
          <cell r="A206" t="str">
            <v>10203-10</v>
          </cell>
          <cell r="B206" t="str">
            <v>C</v>
          </cell>
          <cell r="C206" t="str">
            <v>Closed</v>
          </cell>
          <cell r="D206" t="str">
            <v>F - Discretionary Fund- Mr Kevin Hayes</v>
          </cell>
          <cell r="E206" t="str">
            <v>Mr M A Smith</v>
          </cell>
          <cell r="F206">
            <v>73050</v>
          </cell>
        </row>
        <row r="207">
          <cell r="A207" t="str">
            <v>10204-10</v>
          </cell>
          <cell r="B207" t="str">
            <v>C</v>
          </cell>
          <cell r="C207" t="str">
            <v>Closed</v>
          </cell>
          <cell r="D207" t="str">
            <v>F - Discretionary Fund- Ms Jo Brown</v>
          </cell>
          <cell r="E207" t="str">
            <v>Matthew Alexander George</v>
          </cell>
          <cell r="F207">
            <v>73050</v>
          </cell>
        </row>
        <row r="208">
          <cell r="A208" t="str">
            <v>10205-10</v>
          </cell>
          <cell r="B208" t="str">
            <v>N</v>
          </cell>
          <cell r="C208" t="str">
            <v>Active</v>
          </cell>
          <cell r="D208" t="str">
            <v>F - Discretionary Fund-K Joekes</v>
          </cell>
          <cell r="E208" t="str">
            <v>Katherine Jane Joekes</v>
          </cell>
          <cell r="F208">
            <v>73050</v>
          </cell>
        </row>
        <row r="209">
          <cell r="A209" t="str">
            <v>10206-10</v>
          </cell>
          <cell r="B209" t="str">
            <v>N</v>
          </cell>
          <cell r="C209" t="str">
            <v>Active</v>
          </cell>
          <cell r="D209" t="str">
            <v>F - Discretionary Fund- Robert Nagaj</v>
          </cell>
          <cell r="E209" t="str">
            <v>Robert Andrzej Nagaj</v>
          </cell>
          <cell r="F209">
            <v>73050</v>
          </cell>
        </row>
        <row r="210">
          <cell r="A210" t="str">
            <v>10207-10</v>
          </cell>
          <cell r="B210" t="str">
            <v>N</v>
          </cell>
          <cell r="C210" t="str">
            <v>Active</v>
          </cell>
          <cell r="D210" t="str">
            <v>F - Discretionary FunF - Angela Kubacki</v>
          </cell>
          <cell r="E210" t="str">
            <v>Angela Kubacki</v>
          </cell>
          <cell r="F210">
            <v>73050</v>
          </cell>
        </row>
        <row r="211">
          <cell r="A211" t="str">
            <v>10208-10</v>
          </cell>
          <cell r="B211" t="str">
            <v>C</v>
          </cell>
          <cell r="C211" t="str">
            <v>Closed</v>
          </cell>
          <cell r="D211" t="str">
            <v>F - Discretionary Fund - Sarah Pettman</v>
          </cell>
          <cell r="E211" t="str">
            <v>Anthony Senior</v>
          </cell>
          <cell r="F211">
            <v>73050</v>
          </cell>
        </row>
        <row r="212">
          <cell r="A212" t="str">
            <v>10209-10</v>
          </cell>
          <cell r="B212" t="str">
            <v>C</v>
          </cell>
          <cell r="C212" t="str">
            <v>Closed</v>
          </cell>
          <cell r="D212" t="str">
            <v>F - Discretionary Fund - Kathy Boursicot</v>
          </cell>
          <cell r="E212" t="str">
            <v>Anthony Senior</v>
          </cell>
          <cell r="F212">
            <v>73050</v>
          </cell>
        </row>
        <row r="213">
          <cell r="A213" t="str">
            <v>10210-10</v>
          </cell>
          <cell r="B213" t="str">
            <v>C</v>
          </cell>
          <cell r="C213" t="str">
            <v>Closed</v>
          </cell>
          <cell r="D213" t="str">
            <v>F - Discretionary Fund- Daniel Sokol</v>
          </cell>
          <cell r="E213" t="str">
            <v>Anthony Senior</v>
          </cell>
          <cell r="F213">
            <v>73050</v>
          </cell>
        </row>
        <row r="214">
          <cell r="A214" t="str">
            <v>10211-10</v>
          </cell>
          <cell r="B214" t="str">
            <v>C</v>
          </cell>
          <cell r="C214" t="str">
            <v>Closed</v>
          </cell>
          <cell r="D214" t="str">
            <v>F - Discretionary Fund-Dr Dason Evans</v>
          </cell>
          <cell r="E214" t="str">
            <v>Anthony Senior</v>
          </cell>
          <cell r="F214">
            <v>73050</v>
          </cell>
        </row>
        <row r="215">
          <cell r="A215" t="str">
            <v>10212-10</v>
          </cell>
          <cell r="B215" t="str">
            <v>C</v>
          </cell>
          <cell r="C215" t="str">
            <v>Closed</v>
          </cell>
          <cell r="D215" t="str">
            <v>F - Discretionary Fund - Elizabeth Miles</v>
          </cell>
          <cell r="E215" t="str">
            <v>Elizabeth Ann Miles</v>
          </cell>
          <cell r="F215">
            <v>73050</v>
          </cell>
        </row>
        <row r="216">
          <cell r="A216" t="str">
            <v>10213-10</v>
          </cell>
          <cell r="B216" t="str">
            <v>C</v>
          </cell>
          <cell r="C216" t="str">
            <v>Closed</v>
          </cell>
          <cell r="D216" t="str">
            <v>F - Discretionary fund-Specialist Registrars</v>
          </cell>
          <cell r="E216" t="str">
            <v>Mark Andrew Cottee</v>
          </cell>
          <cell r="F216">
            <v>73050</v>
          </cell>
        </row>
        <row r="217">
          <cell r="A217" t="str">
            <v>10214-10</v>
          </cell>
          <cell r="B217" t="str">
            <v>C</v>
          </cell>
          <cell r="C217" t="str">
            <v>Closed</v>
          </cell>
          <cell r="D217" t="str">
            <v>F - FHSS Discr.Fund-Dr C Gilleard</v>
          </cell>
          <cell r="E217" t="str">
            <v>Mr M A Smith</v>
          </cell>
          <cell r="F217">
            <v>73050</v>
          </cell>
        </row>
        <row r="218">
          <cell r="A218" t="str">
            <v>10215-10</v>
          </cell>
          <cell r="B218" t="str">
            <v>N</v>
          </cell>
          <cell r="C218" t="str">
            <v>Active</v>
          </cell>
          <cell r="D218" t="str">
            <v>F - Discretionary fund-Dr Mark Cottee</v>
          </cell>
          <cell r="E218" t="str">
            <v>Mark Andrew Cottee</v>
          </cell>
          <cell r="F218">
            <v>73050</v>
          </cell>
        </row>
        <row r="219">
          <cell r="A219" t="str">
            <v>10216-10</v>
          </cell>
          <cell r="B219" t="str">
            <v>C</v>
          </cell>
          <cell r="C219" t="str">
            <v>Closed</v>
          </cell>
          <cell r="D219" t="str">
            <v>F - Discret.fund-Dr M Cottee (ex-Lawrence)</v>
          </cell>
          <cell r="E219" t="str">
            <v>Mark Andrew Cottee</v>
          </cell>
          <cell r="F219">
            <v>73050</v>
          </cell>
        </row>
        <row r="220">
          <cell r="A220" t="str">
            <v>10217-10</v>
          </cell>
          <cell r="B220" t="str">
            <v>C</v>
          </cell>
          <cell r="C220" t="str">
            <v>Closed</v>
          </cell>
          <cell r="D220" t="str">
            <v>F - Professor V Pomeroy-Discretionary Fund</v>
          </cell>
          <cell r="E220" t="str">
            <v>Mr M A Smith</v>
          </cell>
          <cell r="F220">
            <v>73050</v>
          </cell>
        </row>
        <row r="221">
          <cell r="A221" t="str">
            <v>10218-10</v>
          </cell>
          <cell r="B221" t="str">
            <v>C</v>
          </cell>
          <cell r="C221" t="str">
            <v>Closed</v>
          </cell>
          <cell r="D221" t="str">
            <v>F - Discretionary Fund - Dr Yalda Jamshidi</v>
          </cell>
          <cell r="E221" t="str">
            <v>Yalda Jamshidi</v>
          </cell>
          <cell r="F221">
            <v>73050</v>
          </cell>
        </row>
        <row r="222">
          <cell r="A222" t="str">
            <v>10219-10</v>
          </cell>
          <cell r="B222" t="str">
            <v>C</v>
          </cell>
          <cell r="C222" t="str">
            <v>Closed</v>
          </cell>
          <cell r="D222" t="str">
            <v>F - General Practice Discret.fund-general</v>
          </cell>
          <cell r="E222" t="str">
            <v>Sean Robert Hilton</v>
          </cell>
          <cell r="F222">
            <v>73050</v>
          </cell>
        </row>
        <row r="223">
          <cell r="A223" t="str">
            <v>10220-10</v>
          </cell>
          <cell r="B223" t="str">
            <v>C</v>
          </cell>
          <cell r="C223" t="str">
            <v>Closed</v>
          </cell>
          <cell r="D223" t="str">
            <v>F - Doctors Desk Discretionary Fund</v>
          </cell>
          <cell r="E223" t="str">
            <v>Simon De Lusignan</v>
          </cell>
          <cell r="F223">
            <v>73050</v>
          </cell>
        </row>
        <row r="224">
          <cell r="A224" t="str">
            <v>10221-10</v>
          </cell>
          <cell r="B224" t="str">
            <v>C</v>
          </cell>
          <cell r="C224" t="str">
            <v>Closed</v>
          </cell>
          <cell r="D224" t="str">
            <v>F - STaRNet Discretionary Fund</v>
          </cell>
          <cell r="E224" t="str">
            <v>Vivienne Alexandra Monk</v>
          </cell>
          <cell r="F224">
            <v>73050</v>
          </cell>
        </row>
        <row r="225">
          <cell r="A225" t="str">
            <v>10222-10</v>
          </cell>
          <cell r="B225" t="str">
            <v>N</v>
          </cell>
          <cell r="C225" t="str">
            <v>Active</v>
          </cell>
          <cell r="D225" t="str">
            <v>F - Discretionary fund-Dr S Patel</v>
          </cell>
          <cell r="E225" t="str">
            <v>Sangeeta Patel</v>
          </cell>
          <cell r="F225">
            <v>73050</v>
          </cell>
        </row>
        <row r="226">
          <cell r="A226" t="str">
            <v>10223-10</v>
          </cell>
          <cell r="B226" t="str">
            <v>N</v>
          </cell>
          <cell r="C226" t="str">
            <v>Active</v>
          </cell>
          <cell r="D226" t="str">
            <v>F - Discretionary Fund- Dr S Baig</v>
          </cell>
          <cell r="E226" t="str">
            <v>Shehla Baig</v>
          </cell>
          <cell r="F226">
            <v>73050</v>
          </cell>
        </row>
        <row r="227">
          <cell r="A227" t="str">
            <v>10224-10</v>
          </cell>
          <cell r="B227" t="str">
            <v>C</v>
          </cell>
          <cell r="C227" t="str">
            <v>Closed</v>
          </cell>
          <cell r="D227" t="str">
            <v>F - Discretionary Fund- Mrs Sally Kerry</v>
          </cell>
          <cell r="E227" t="str">
            <v>Sally Margaret Kerry</v>
          </cell>
          <cell r="F227">
            <v>73050</v>
          </cell>
        </row>
        <row r="228">
          <cell r="A228" t="str">
            <v>10225-10</v>
          </cell>
          <cell r="B228" t="str">
            <v>N</v>
          </cell>
          <cell r="C228" t="str">
            <v>Active</v>
          </cell>
          <cell r="D228" t="str">
            <v>F - Discretionary Fund-Prof S Hilton</v>
          </cell>
          <cell r="E228" t="str">
            <v>Sean Robert Hilton</v>
          </cell>
          <cell r="F228">
            <v>73050</v>
          </cell>
        </row>
        <row r="229">
          <cell r="A229" t="str">
            <v>10226-10</v>
          </cell>
          <cell r="B229" t="str">
            <v>C</v>
          </cell>
          <cell r="C229" t="str">
            <v>Closed</v>
          </cell>
          <cell r="D229" t="str">
            <v>F - Discretionary Fund - Dr. Judy Myles</v>
          </cell>
          <cell r="E229" t="str">
            <v>Susan Anne McPheat</v>
          </cell>
          <cell r="F229">
            <v>73050</v>
          </cell>
        </row>
        <row r="230">
          <cell r="A230" t="str">
            <v>10226-11</v>
          </cell>
          <cell r="B230" t="str">
            <v>C</v>
          </cell>
          <cell r="C230" t="str">
            <v>Closed</v>
          </cell>
          <cell r="D230" t="str">
            <v>testing -Itrent system</v>
          </cell>
          <cell r="E230" t="str">
            <v>Susan Anne McPheat</v>
          </cell>
          <cell r="F230">
            <v>43080</v>
          </cell>
        </row>
        <row r="231">
          <cell r="A231" t="str">
            <v>10227-10</v>
          </cell>
          <cell r="B231" t="str">
            <v>N</v>
          </cell>
          <cell r="C231" t="str">
            <v>Active</v>
          </cell>
          <cell r="D231" t="str">
            <v>F - Discret - Dr Lynne Drummond MH</v>
          </cell>
          <cell r="E231" t="str">
            <v>Lynne Marjorie Drummond</v>
          </cell>
          <cell r="F231">
            <v>73050</v>
          </cell>
        </row>
        <row r="232">
          <cell r="A232" t="str">
            <v>10228-10</v>
          </cell>
          <cell r="B232" t="str">
            <v>N</v>
          </cell>
          <cell r="C232" t="str">
            <v>Active</v>
          </cell>
          <cell r="D232" t="str">
            <v>F - Research Discretionary Fund - Dr S Gillard</v>
          </cell>
          <cell r="E232" t="str">
            <v>Steven George Gillard</v>
          </cell>
          <cell r="F232">
            <v>73050</v>
          </cell>
        </row>
        <row r="233">
          <cell r="A233" t="str">
            <v>10229-10</v>
          </cell>
          <cell r="B233" t="str">
            <v>C</v>
          </cell>
          <cell r="C233" t="str">
            <v>Closed</v>
          </cell>
          <cell r="D233" t="str">
            <v>F - Mental Health Kitchen Fund</v>
          </cell>
          <cell r="E233" t="str">
            <v>Vivienne Alexandra Monk</v>
          </cell>
          <cell r="F233">
            <v>73050</v>
          </cell>
        </row>
        <row r="234">
          <cell r="A234" t="str">
            <v>10230-10</v>
          </cell>
          <cell r="B234" t="str">
            <v>N</v>
          </cell>
          <cell r="C234" t="str">
            <v>Active</v>
          </cell>
          <cell r="D234" t="str">
            <v>F - Discretionary Fund - Ms Paula Manners</v>
          </cell>
          <cell r="E234" t="str">
            <v>Matthew Alexander George</v>
          </cell>
          <cell r="F234">
            <v>73050</v>
          </cell>
        </row>
        <row r="235">
          <cell r="A235" t="str">
            <v>10231-10</v>
          </cell>
          <cell r="B235" t="str">
            <v>C</v>
          </cell>
          <cell r="C235" t="str">
            <v>Closed</v>
          </cell>
          <cell r="D235" t="str">
            <v>F - Discretionary Fund - Dr Kyle Dyer</v>
          </cell>
          <cell r="E235" t="str">
            <v>Mr M A Smith</v>
          </cell>
          <cell r="F235">
            <v>73050</v>
          </cell>
        </row>
        <row r="236">
          <cell r="A236" t="str">
            <v>10232-10</v>
          </cell>
          <cell r="B236" t="str">
            <v>C</v>
          </cell>
          <cell r="C236" t="str">
            <v>Closed</v>
          </cell>
          <cell r="D236" t="str">
            <v>F - Discretionary FunF - James Erskine</v>
          </cell>
          <cell r="E236" t="str">
            <v>James Anthony Keith Erskine</v>
          </cell>
          <cell r="F236">
            <v>73050</v>
          </cell>
        </row>
        <row r="237">
          <cell r="A237" t="str">
            <v>10233-10</v>
          </cell>
          <cell r="B237" t="str">
            <v>C</v>
          </cell>
          <cell r="C237" t="str">
            <v>Closed</v>
          </cell>
          <cell r="D237" t="str">
            <v>F - Discretionary Fund - Dr C C Harland</v>
          </cell>
          <cell r="E237" t="str">
            <v>Christopher Charles Harland</v>
          </cell>
          <cell r="F237">
            <v>73050</v>
          </cell>
        </row>
        <row r="238">
          <cell r="A238" t="str">
            <v>10234-10</v>
          </cell>
          <cell r="B238" t="str">
            <v>C</v>
          </cell>
          <cell r="C238" t="str">
            <v>Closed</v>
          </cell>
          <cell r="D238" t="str">
            <v>F - Physiol. Med. Discretionary fund  -Mortimer</v>
          </cell>
          <cell r="E238" t="str">
            <v>Peter Sydney Mortimer</v>
          </cell>
          <cell r="F238">
            <v>73050</v>
          </cell>
        </row>
        <row r="239">
          <cell r="A239" t="str">
            <v>10235-10</v>
          </cell>
          <cell r="B239" t="str">
            <v>N</v>
          </cell>
          <cell r="C239" t="str">
            <v>Active</v>
          </cell>
          <cell r="D239" t="str">
            <v>F - Physiol.Med.Discretionary fund-Jones</v>
          </cell>
          <cell r="E239" t="str">
            <v>Paul Wyatt Jones</v>
          </cell>
          <cell r="F239">
            <v>73050</v>
          </cell>
        </row>
        <row r="240">
          <cell r="A240" t="str">
            <v>10236-10</v>
          </cell>
          <cell r="B240" t="str">
            <v>C</v>
          </cell>
          <cell r="C240" t="str">
            <v>Closed</v>
          </cell>
          <cell r="D240" t="str">
            <v>F - Prof Hamid Ghodse Discretionary Fund</v>
          </cell>
          <cell r="E240" t="str">
            <v>Christine M Goodair</v>
          </cell>
          <cell r="F240">
            <v>73050</v>
          </cell>
        </row>
        <row r="241">
          <cell r="A241" t="str">
            <v>10237-10</v>
          </cell>
          <cell r="B241" t="str">
            <v>N</v>
          </cell>
          <cell r="C241" t="str">
            <v>Active</v>
          </cell>
          <cell r="D241" t="str">
            <v>F - Discretionary fund-Dr M T Abou-Saleh</v>
          </cell>
          <cell r="E241" t="str">
            <v>Mohammed Abou-Saleh</v>
          </cell>
          <cell r="F241">
            <v>73050</v>
          </cell>
        </row>
        <row r="242">
          <cell r="A242" t="str">
            <v>10238-10</v>
          </cell>
          <cell r="B242" t="str">
            <v>C</v>
          </cell>
          <cell r="C242" t="str">
            <v>Closed</v>
          </cell>
          <cell r="D242" t="str">
            <v>F - Discretionary fund-Dr K Checinski</v>
          </cell>
          <cell r="E242" t="str">
            <v>Matthew Alexander George</v>
          </cell>
          <cell r="F242">
            <v>73050</v>
          </cell>
        </row>
        <row r="243">
          <cell r="A243" t="str">
            <v>10239-10</v>
          </cell>
          <cell r="B243" t="str">
            <v>C</v>
          </cell>
          <cell r="C243" t="str">
            <v>Closed</v>
          </cell>
          <cell r="D243" t="str">
            <v>F - Professors of Psychiatry Club</v>
          </cell>
          <cell r="E243" t="str">
            <v>Steven George Gillard</v>
          </cell>
          <cell r="F243">
            <v>73050</v>
          </cell>
        </row>
        <row r="244">
          <cell r="A244" t="str">
            <v>10240-10</v>
          </cell>
          <cell r="B244" t="str">
            <v>C</v>
          </cell>
          <cell r="C244" t="str">
            <v>Closed</v>
          </cell>
          <cell r="D244" t="str">
            <v>F - Psych.of Disability-Discret.Fund-Hollins</v>
          </cell>
          <cell r="E244" t="str">
            <v>Sheila Clare Hollins</v>
          </cell>
          <cell r="F244">
            <v>73050</v>
          </cell>
        </row>
        <row r="245">
          <cell r="A245" t="str">
            <v>10241-10</v>
          </cell>
          <cell r="B245" t="str">
            <v>C</v>
          </cell>
          <cell r="C245" t="str">
            <v>Closed</v>
          </cell>
          <cell r="D245" t="str">
            <v>F - Discretionary Fund - Jane Hubert</v>
          </cell>
          <cell r="E245" t="str">
            <v>Steven George Gillard</v>
          </cell>
          <cell r="F245">
            <v>73050</v>
          </cell>
        </row>
        <row r="246">
          <cell r="A246" t="str">
            <v>10242-10</v>
          </cell>
          <cell r="B246" t="str">
            <v>N</v>
          </cell>
          <cell r="C246" t="str">
            <v>Active</v>
          </cell>
          <cell r="D246" t="str">
            <v>F - Dr Sarah White</v>
          </cell>
          <cell r="E246" t="str">
            <v>Sarah Jane White</v>
          </cell>
          <cell r="F246">
            <v>73050</v>
          </cell>
        </row>
        <row r="247">
          <cell r="A247" t="str">
            <v>10243-10</v>
          </cell>
          <cell r="B247" t="str">
            <v>C</v>
          </cell>
          <cell r="C247" t="str">
            <v>Closed</v>
          </cell>
          <cell r="D247" t="str">
            <v>F - Gen.Psych.Discretionary fund-Burke</v>
          </cell>
          <cell r="E247" t="str">
            <v>Steven George Gillard</v>
          </cell>
          <cell r="F247">
            <v>73050</v>
          </cell>
        </row>
        <row r="248">
          <cell r="A248" t="str">
            <v>10244-10</v>
          </cell>
          <cell r="B248" t="str">
            <v>C</v>
          </cell>
          <cell r="C248" t="str">
            <v>Closed</v>
          </cell>
          <cell r="D248" t="str">
            <v>F - Discretionary fund-Dr P Stone</v>
          </cell>
          <cell r="E248" t="str">
            <v>John Warburton Unsworth</v>
          </cell>
          <cell r="F248">
            <v>41990</v>
          </cell>
        </row>
        <row r="249">
          <cell r="A249" t="str">
            <v>10245-10</v>
          </cell>
          <cell r="B249" t="str">
            <v>N</v>
          </cell>
          <cell r="C249" t="str">
            <v>Active</v>
          </cell>
          <cell r="D249" t="str">
            <v>F - Discretionary fund - Dr J Morgan</v>
          </cell>
          <cell r="E249" t="str">
            <v>John Farnhill Morgan</v>
          </cell>
          <cell r="F249">
            <v>73050</v>
          </cell>
        </row>
        <row r="250">
          <cell r="A250" t="str">
            <v>10246-10</v>
          </cell>
          <cell r="B250" t="str">
            <v>C</v>
          </cell>
          <cell r="C250" t="str">
            <v>Closed</v>
          </cell>
          <cell r="D250" t="str">
            <v>F - Discretionary fund-Daniel Riordan</v>
          </cell>
          <cell r="E250" t="str">
            <v>Steven George Gillard</v>
          </cell>
          <cell r="F250">
            <v>73050</v>
          </cell>
        </row>
        <row r="251">
          <cell r="A251" t="str">
            <v>10247-10</v>
          </cell>
          <cell r="B251" t="str">
            <v>C</v>
          </cell>
          <cell r="C251" t="str">
            <v>Closed</v>
          </cell>
          <cell r="D251" t="str">
            <v>F - Discretionary fund-Adrienne Key</v>
          </cell>
          <cell r="E251" t="str">
            <v>Steven George Gillard</v>
          </cell>
          <cell r="F251">
            <v>73050</v>
          </cell>
        </row>
        <row r="252">
          <cell r="A252" t="str">
            <v>10248-10</v>
          </cell>
          <cell r="B252" t="str">
            <v>C</v>
          </cell>
          <cell r="C252" t="str">
            <v>Closed</v>
          </cell>
          <cell r="D252" t="str">
            <v>F - Discretionary Fund - Dr J Turk</v>
          </cell>
          <cell r="E252" t="str">
            <v>Matthew Alexander George</v>
          </cell>
          <cell r="F252">
            <v>73050</v>
          </cell>
        </row>
        <row r="253">
          <cell r="A253" t="str">
            <v>10249-10</v>
          </cell>
          <cell r="B253" t="str">
            <v>C</v>
          </cell>
          <cell r="C253" t="str">
            <v>Closed</v>
          </cell>
          <cell r="D253" t="str">
            <v>F - Child Psy.Discret.Fund - Dr J Turk</v>
          </cell>
          <cell r="E253" t="str">
            <v>Jeremy Turk</v>
          </cell>
          <cell r="F253">
            <v>73050</v>
          </cell>
        </row>
        <row r="254">
          <cell r="A254" t="str">
            <v>10250-10</v>
          </cell>
          <cell r="B254" t="str">
            <v>C</v>
          </cell>
          <cell r="C254" t="str">
            <v>Closed</v>
          </cell>
          <cell r="D254" t="str">
            <v>F - Liaison &amp; Psych-Disc.Fund-ECED</v>
          </cell>
          <cell r="E254" t="str">
            <v>Steven George Gillard</v>
          </cell>
          <cell r="F254">
            <v>73050</v>
          </cell>
        </row>
        <row r="255">
          <cell r="A255" t="str">
            <v>10251-10</v>
          </cell>
          <cell r="B255" t="str">
            <v>C</v>
          </cell>
          <cell r="C255" t="str">
            <v>Closed</v>
          </cell>
          <cell r="D255" t="str">
            <v>F - Liaison &amp; Psych- Disc.Fund- Dr A Kent</v>
          </cell>
          <cell r="E255" t="str">
            <v>Susan Anne McPheat</v>
          </cell>
          <cell r="F255">
            <v>73050</v>
          </cell>
        </row>
        <row r="256">
          <cell r="A256" t="str">
            <v>10252-10</v>
          </cell>
          <cell r="B256" t="str">
            <v>C</v>
          </cell>
          <cell r="C256" t="str">
            <v>Closed</v>
          </cell>
          <cell r="D256" t="str">
            <v>F - Liaison &amp; Psych-Disc.Fund-Sandra Buffet</v>
          </cell>
          <cell r="E256" t="str">
            <v>Steven George Gillard</v>
          </cell>
          <cell r="F256">
            <v>73050</v>
          </cell>
        </row>
        <row r="257">
          <cell r="A257" t="str">
            <v>10253-10</v>
          </cell>
          <cell r="B257" t="str">
            <v>N</v>
          </cell>
          <cell r="C257" t="str">
            <v>Active</v>
          </cell>
          <cell r="D257" t="str">
            <v>F - Discretionary fund- G Mezey</v>
          </cell>
          <cell r="E257" t="str">
            <v>Gillian Clare Mezey</v>
          </cell>
          <cell r="F257">
            <v>73050</v>
          </cell>
        </row>
        <row r="258">
          <cell r="A258" t="str">
            <v>10254-10</v>
          </cell>
          <cell r="B258" t="str">
            <v>N</v>
          </cell>
          <cell r="C258" t="str">
            <v>Active</v>
          </cell>
          <cell r="D258" t="str">
            <v>F - Discretionary fund-Dr A Bartlett</v>
          </cell>
          <cell r="E258" t="str">
            <v>Ann Elizabeth Adams Bartlett</v>
          </cell>
          <cell r="F258">
            <v>73050</v>
          </cell>
        </row>
        <row r="259">
          <cell r="A259" t="str">
            <v>10255-10</v>
          </cell>
          <cell r="B259" t="str">
            <v>C</v>
          </cell>
          <cell r="C259" t="str">
            <v>Closed</v>
          </cell>
          <cell r="D259" t="str">
            <v>F - Discretionary fund-Dr G McGauley</v>
          </cell>
          <cell r="E259" t="str">
            <v>Gillian Anne McGauley</v>
          </cell>
          <cell r="F259">
            <v>73050</v>
          </cell>
        </row>
        <row r="260">
          <cell r="A260" t="str">
            <v>10256-10</v>
          </cell>
          <cell r="B260" t="str">
            <v>C</v>
          </cell>
          <cell r="C260" t="str">
            <v>Closed</v>
          </cell>
          <cell r="D260" t="str">
            <v>F - Discretionary fund-Prof Nigel Eastman</v>
          </cell>
          <cell r="E260" t="str">
            <v>Nigel Lyons Gwynne Eastman</v>
          </cell>
          <cell r="F260">
            <v>73050</v>
          </cell>
        </row>
        <row r="261">
          <cell r="A261" t="str">
            <v>10257-10</v>
          </cell>
          <cell r="B261" t="str">
            <v>C</v>
          </cell>
          <cell r="C261" t="str">
            <v>Closed</v>
          </cell>
          <cell r="D261" t="str">
            <v>F - Disc-fund-Prof Nigel Estman FPsy Res Grp</v>
          </cell>
          <cell r="E261" t="str">
            <v>Susan Anne McPheat</v>
          </cell>
          <cell r="F261">
            <v>73050</v>
          </cell>
        </row>
        <row r="262">
          <cell r="A262" t="str">
            <v>10258-10</v>
          </cell>
          <cell r="B262" t="str">
            <v>N</v>
          </cell>
          <cell r="C262" t="str">
            <v>Active</v>
          </cell>
          <cell r="D262" t="str">
            <v>F - Mental Health Discretionary Fund - Dr S Gillard</v>
          </cell>
          <cell r="E262" t="str">
            <v>Steven George Gillard</v>
          </cell>
          <cell r="F262">
            <v>73050</v>
          </cell>
        </row>
        <row r="263">
          <cell r="A263" t="str">
            <v>10259-10</v>
          </cell>
          <cell r="B263" t="str">
            <v>C</v>
          </cell>
          <cell r="C263" t="str">
            <v>Closed</v>
          </cell>
          <cell r="D263" t="str">
            <v>F - Discretionary fund-Dr A Bartlett</v>
          </cell>
          <cell r="E263" t="str">
            <v>Ann Elizabeth Adams Bartlett</v>
          </cell>
          <cell r="F263">
            <v>73050</v>
          </cell>
        </row>
        <row r="264">
          <cell r="A264" t="str">
            <v>10260-10</v>
          </cell>
          <cell r="B264" t="str">
            <v>C</v>
          </cell>
          <cell r="C264" t="str">
            <v>Closed</v>
          </cell>
          <cell r="D264" t="str">
            <v>F - S Gillard (formerly Prof T Burns) Discret Fund No overheads</v>
          </cell>
          <cell r="E264" t="str">
            <v>Steven George Gillard</v>
          </cell>
          <cell r="F264">
            <v>73050</v>
          </cell>
        </row>
        <row r="265">
          <cell r="A265" t="str">
            <v>10261-10</v>
          </cell>
          <cell r="B265" t="str">
            <v>C</v>
          </cell>
          <cell r="C265" t="str">
            <v>Closed</v>
          </cell>
          <cell r="D265" t="str">
            <v>F - Discretionary fund-Dr C Wright</v>
          </cell>
          <cell r="E265" t="str">
            <v>Christine Wright</v>
          </cell>
          <cell r="F265">
            <v>73050</v>
          </cell>
        </row>
        <row r="266">
          <cell r="A266" t="str">
            <v>10262-10</v>
          </cell>
          <cell r="B266" t="str">
            <v>C</v>
          </cell>
          <cell r="C266" t="str">
            <v>Closed</v>
          </cell>
          <cell r="D266" t="str">
            <v>F - Discretionary fund- (previously Dr Swaran Singh)</v>
          </cell>
          <cell r="E266" t="str">
            <v>Steven George Gillard</v>
          </cell>
          <cell r="F266">
            <v>73050</v>
          </cell>
        </row>
        <row r="267">
          <cell r="A267" t="str">
            <v>10263-10</v>
          </cell>
          <cell r="B267" t="str">
            <v>C</v>
          </cell>
          <cell r="C267" t="str">
            <v>Closed</v>
          </cell>
          <cell r="D267" t="str">
            <v>F - Psycho.Med.-  S Gillard (formerly Prof.Crisp undergrad.fund)</v>
          </cell>
          <cell r="E267" t="str">
            <v>Steven George Gillard</v>
          </cell>
          <cell r="F267">
            <v>73050</v>
          </cell>
        </row>
        <row r="268">
          <cell r="A268" t="str">
            <v>10264-10</v>
          </cell>
          <cell r="B268" t="str">
            <v>C</v>
          </cell>
          <cell r="C268" t="str">
            <v>Closed</v>
          </cell>
          <cell r="D268" t="str">
            <v>F - Psycho. Med. Discret. Fund- Dr P Hughes</v>
          </cell>
          <cell r="E268" t="str">
            <v>Patricia Mary Hughes</v>
          </cell>
          <cell r="F268">
            <v>73050</v>
          </cell>
        </row>
        <row r="269">
          <cell r="A269" t="str">
            <v>10265-10</v>
          </cell>
          <cell r="B269" t="str">
            <v>C</v>
          </cell>
          <cell r="C269" t="str">
            <v>Closed</v>
          </cell>
          <cell r="D269" t="str">
            <v>F - Psycho.Med.,Discret.Fund-(Formerly Dr Moodley)</v>
          </cell>
          <cell r="E269" t="str">
            <v>Steven George Gillard</v>
          </cell>
          <cell r="F269">
            <v>73050</v>
          </cell>
        </row>
        <row r="270">
          <cell r="A270" t="str">
            <v>10266-10</v>
          </cell>
          <cell r="B270" t="str">
            <v>C</v>
          </cell>
          <cell r="C270" t="str">
            <v>Closed</v>
          </cell>
          <cell r="D270" t="str">
            <v>F - Microbiology Discret Fund- A Breathnach</v>
          </cell>
          <cell r="E270" t="str">
            <v>Aodhan Breathnach</v>
          </cell>
          <cell r="F270">
            <v>73050</v>
          </cell>
        </row>
        <row r="271">
          <cell r="A271" t="str">
            <v>10267-10</v>
          </cell>
          <cell r="B271" t="str">
            <v>C</v>
          </cell>
          <cell r="C271" t="str">
            <v>Closed</v>
          </cell>
          <cell r="D271" t="str">
            <v>F - Med. Micro. Discretionary fund - Dr Banerjee</v>
          </cell>
          <cell r="E271" t="str">
            <v>Debasish Banerjee</v>
          </cell>
          <cell r="F271">
            <v>73050</v>
          </cell>
        </row>
        <row r="272">
          <cell r="A272" t="str">
            <v>10268-10</v>
          </cell>
          <cell r="B272" t="str">
            <v>N</v>
          </cell>
          <cell r="C272" t="str">
            <v>Active</v>
          </cell>
          <cell r="D272" t="str">
            <v>F - Med.Microbio.Discret.fund-Dr P Butcher</v>
          </cell>
          <cell r="E272" t="str">
            <v>Philip David Butcher</v>
          </cell>
          <cell r="F272">
            <v>73050</v>
          </cell>
        </row>
        <row r="273">
          <cell r="A273" t="str">
            <v>10269-10</v>
          </cell>
          <cell r="B273" t="str">
            <v>N</v>
          </cell>
          <cell r="C273" t="str">
            <v>Active</v>
          </cell>
          <cell r="D273" t="str">
            <v>F - Discretionary Fund - Prof P Butcher</v>
          </cell>
          <cell r="E273" t="str">
            <v>Philip David Butcher</v>
          </cell>
          <cell r="F273">
            <v>73050</v>
          </cell>
        </row>
        <row r="274">
          <cell r="A274" t="str">
            <v>10270-10</v>
          </cell>
          <cell r="B274" t="str">
            <v>C</v>
          </cell>
          <cell r="C274" t="str">
            <v>Closed</v>
          </cell>
          <cell r="D274" t="str">
            <v>F - Med.Micro.Discret.fund-Path.-books</v>
          </cell>
          <cell r="E274" t="str">
            <v>Rosemary Halms</v>
          </cell>
          <cell r="F274">
            <v>73050</v>
          </cell>
        </row>
        <row r="275">
          <cell r="A275" t="str">
            <v>10271-10</v>
          </cell>
          <cell r="B275" t="str">
            <v>N</v>
          </cell>
          <cell r="C275" t="str">
            <v>Active</v>
          </cell>
          <cell r="D275" t="str">
            <v>F - Discretionary Fund - Dr K Laing</v>
          </cell>
          <cell r="E275" t="str">
            <v>Kenneth Laing</v>
          </cell>
          <cell r="F275">
            <v>73050</v>
          </cell>
        </row>
        <row r="276">
          <cell r="A276" t="str">
            <v>10272-10</v>
          </cell>
          <cell r="B276" t="str">
            <v>C</v>
          </cell>
          <cell r="C276" t="str">
            <v>Closed</v>
          </cell>
          <cell r="D276" t="str">
            <v>F - Discretionary fund -  Prof H Markus</v>
          </cell>
          <cell r="E276" t="str">
            <v>Hugh Stephen Markus</v>
          </cell>
          <cell r="F276">
            <v>73050</v>
          </cell>
        </row>
        <row r="277">
          <cell r="A277" t="str">
            <v>10273-10</v>
          </cell>
          <cell r="B277" t="str">
            <v>N</v>
          </cell>
          <cell r="C277" t="str">
            <v>Active</v>
          </cell>
          <cell r="D277" t="str">
            <v>F - Discretionary fund-Dr Hannah Cock</v>
          </cell>
          <cell r="E277" t="str">
            <v>Hannah Rutherford Cock</v>
          </cell>
          <cell r="F277">
            <v>73050</v>
          </cell>
        </row>
        <row r="278">
          <cell r="A278" t="str">
            <v>10273-11</v>
          </cell>
          <cell r="B278" t="str">
            <v>C</v>
          </cell>
          <cell r="C278" t="str">
            <v>Closed</v>
          </cell>
          <cell r="D278" t="str">
            <v>F - Atkinson Morley Epilepsy Group -Dr H Cock</v>
          </cell>
          <cell r="E278" t="str">
            <v>Hannah Rutherford Cock</v>
          </cell>
          <cell r="F278">
            <v>73050</v>
          </cell>
        </row>
        <row r="279">
          <cell r="A279" t="str">
            <v>10274-10</v>
          </cell>
          <cell r="B279" t="str">
            <v>C</v>
          </cell>
          <cell r="C279" t="str">
            <v>Closed</v>
          </cell>
          <cell r="D279" t="str">
            <v>F - Obs.&amp; Gynae.Discretionary fund-general</v>
          </cell>
          <cell r="E279" t="str">
            <v>Ekaterini Nesbitt</v>
          </cell>
          <cell r="F279">
            <v>73050</v>
          </cell>
        </row>
        <row r="280">
          <cell r="A280" t="str">
            <v>10275-10</v>
          </cell>
          <cell r="B280" t="str">
            <v>C</v>
          </cell>
          <cell r="C280" t="str">
            <v>Closed</v>
          </cell>
          <cell r="D280" t="str">
            <v>F - Obs.&amp; Gynae.Journal Club-discret.fund</v>
          </cell>
          <cell r="E280" t="str">
            <v>David Roy Hole</v>
          </cell>
          <cell r="F280">
            <v>73050</v>
          </cell>
        </row>
        <row r="281">
          <cell r="A281" t="str">
            <v>10276-10</v>
          </cell>
          <cell r="B281" t="str">
            <v>C</v>
          </cell>
          <cell r="C281" t="str">
            <v>Closed</v>
          </cell>
          <cell r="D281" t="str">
            <v>F - Dr Anthony Michael Discretionary fund</v>
          </cell>
          <cell r="E281" t="str">
            <v>Matthew Alexander George</v>
          </cell>
          <cell r="F281">
            <v>73050</v>
          </cell>
        </row>
        <row r="282">
          <cell r="A282" t="str">
            <v>10277-10</v>
          </cell>
          <cell r="B282" t="str">
            <v>N</v>
          </cell>
          <cell r="C282" t="str">
            <v>Active</v>
          </cell>
          <cell r="D282" t="str">
            <v>F - ADREU Discretionary</v>
          </cell>
          <cell r="E282" t="str">
            <v>Tariq Sadiq</v>
          </cell>
          <cell r="F282">
            <v>73050</v>
          </cell>
        </row>
        <row r="283">
          <cell r="A283" t="str">
            <v>10278-10</v>
          </cell>
          <cell r="B283" t="str">
            <v>N</v>
          </cell>
          <cell r="C283" t="str">
            <v>Active</v>
          </cell>
          <cell r="D283" t="str">
            <v>F - O &amp; G Dscretionary Fund - Manyonda</v>
          </cell>
          <cell r="E283" t="str">
            <v>Ekaterini Nesbitt</v>
          </cell>
          <cell r="F283">
            <v>73050</v>
          </cell>
        </row>
        <row r="284">
          <cell r="A284" t="str">
            <v>10279-10</v>
          </cell>
          <cell r="B284" t="str">
            <v>C</v>
          </cell>
          <cell r="C284" t="str">
            <v>Closed</v>
          </cell>
          <cell r="D284" t="str">
            <v>F - O&amp;G-London Pre-Eclampsia Study Group</v>
          </cell>
          <cell r="E284" t="str">
            <v>David Roy Hole</v>
          </cell>
          <cell r="F284">
            <v>73050</v>
          </cell>
        </row>
        <row r="285">
          <cell r="A285" t="str">
            <v>10280-10</v>
          </cell>
          <cell r="B285" t="str">
            <v>C</v>
          </cell>
          <cell r="C285" t="str">
            <v>Closed</v>
          </cell>
          <cell r="D285" t="str">
            <v>F - O&amp;G-Discretionary Fund-T Bourne</v>
          </cell>
          <cell r="E285" t="str">
            <v>David Roy Hole</v>
          </cell>
          <cell r="F285">
            <v>73050</v>
          </cell>
        </row>
        <row r="286">
          <cell r="A286" t="str">
            <v>10281-10</v>
          </cell>
          <cell r="B286" t="str">
            <v>N</v>
          </cell>
          <cell r="C286" t="str">
            <v>Active</v>
          </cell>
          <cell r="D286" t="str">
            <v>F - O &amp; G- Discretionary Fund - D Barton</v>
          </cell>
          <cell r="E286" t="str">
            <v>Joanne Megan Eggleton</v>
          </cell>
          <cell r="F286">
            <v>73050</v>
          </cell>
        </row>
        <row r="287">
          <cell r="A287" t="str">
            <v>10282-10</v>
          </cell>
          <cell r="B287" t="str">
            <v>C</v>
          </cell>
          <cell r="C287" t="str">
            <v>Closed</v>
          </cell>
          <cell r="D287" t="str">
            <v>F - O&amp;G - Dr H Mason</v>
          </cell>
          <cell r="E287" t="str">
            <v>Jude Keya</v>
          </cell>
          <cell r="F287">
            <v>73050</v>
          </cell>
        </row>
        <row r="288">
          <cell r="A288" t="str">
            <v>10283-10</v>
          </cell>
          <cell r="B288" t="str">
            <v>C</v>
          </cell>
          <cell r="C288" t="str">
            <v>Closed</v>
          </cell>
          <cell r="D288" t="str">
            <v>F - Discretionary Fund-Mr B Thilaganathan</v>
          </cell>
          <cell r="E288" t="str">
            <v>Mr M A Smith</v>
          </cell>
          <cell r="F288">
            <v>73050</v>
          </cell>
        </row>
        <row r="289">
          <cell r="A289" t="str">
            <v>10284-10</v>
          </cell>
          <cell r="B289" t="str">
            <v>C</v>
          </cell>
          <cell r="C289" t="str">
            <v>Closed</v>
          </cell>
          <cell r="D289" t="str">
            <v>F - Prof C Wilson - interest account</v>
          </cell>
          <cell r="E289" t="str">
            <v>Anthony Kelly Wilson</v>
          </cell>
          <cell r="F289">
            <v>73050</v>
          </cell>
        </row>
        <row r="290">
          <cell r="A290" t="str">
            <v>10285-10</v>
          </cell>
          <cell r="B290" t="str">
            <v>C</v>
          </cell>
          <cell r="C290" t="str">
            <v>Closed</v>
          </cell>
          <cell r="D290" t="str">
            <v>F - Dr Des Holden Discretionary fund</v>
          </cell>
          <cell r="E290" t="str">
            <v>David Roy Hole</v>
          </cell>
          <cell r="F290">
            <v>73050</v>
          </cell>
        </row>
        <row r="291">
          <cell r="A291" t="str">
            <v>10286-10</v>
          </cell>
          <cell r="B291" t="str">
            <v>C</v>
          </cell>
          <cell r="C291" t="str">
            <v>Closed</v>
          </cell>
          <cell r="D291" t="str">
            <v>F - Dr Fatima Hussain-Discretionary Fund</v>
          </cell>
          <cell r="E291" t="str">
            <v>David Roy Hole</v>
          </cell>
          <cell r="F291">
            <v>73050</v>
          </cell>
        </row>
        <row r="292">
          <cell r="A292" t="str">
            <v>10287-10</v>
          </cell>
          <cell r="B292" t="str">
            <v>N</v>
          </cell>
          <cell r="C292" t="str">
            <v>Active</v>
          </cell>
          <cell r="D292" t="str">
            <v>F - Prof Arulkumaran-discretionary fund</v>
          </cell>
          <cell r="E292" t="str">
            <v>Sabaratnam Arulkumaran</v>
          </cell>
          <cell r="F292">
            <v>73050</v>
          </cell>
        </row>
        <row r="293">
          <cell r="A293" t="str">
            <v>10288-10</v>
          </cell>
          <cell r="B293" t="str">
            <v>C</v>
          </cell>
          <cell r="C293" t="str">
            <v>Closed</v>
          </cell>
          <cell r="D293" t="str">
            <v>F - Dr Julene Carvalho-discretionary fund</v>
          </cell>
          <cell r="E293" t="str">
            <v>Ekaterini Nesbitt</v>
          </cell>
          <cell r="F293">
            <v>73050</v>
          </cell>
        </row>
        <row r="294">
          <cell r="A294" t="str">
            <v>10289-10</v>
          </cell>
          <cell r="B294" t="str">
            <v>C</v>
          </cell>
          <cell r="C294" t="str">
            <v>Closed</v>
          </cell>
          <cell r="D294" t="str">
            <v>F - Discretionary Fund - Wine Society</v>
          </cell>
          <cell r="E294" t="str">
            <v>Michelle Sally Parginou</v>
          </cell>
          <cell r="F294">
            <v>73050</v>
          </cell>
        </row>
        <row r="295">
          <cell r="A295" t="str">
            <v>10290-10</v>
          </cell>
          <cell r="B295" t="str">
            <v>C</v>
          </cell>
          <cell r="C295" t="str">
            <v>Closed</v>
          </cell>
          <cell r="D295" t="str">
            <v>F - Discret Fund - Dr Mukherjee Research</v>
          </cell>
          <cell r="E295" t="str">
            <v>Ekaterini Nesbitt</v>
          </cell>
          <cell r="F295">
            <v>73050</v>
          </cell>
        </row>
        <row r="296">
          <cell r="A296" t="str">
            <v>10291-10</v>
          </cell>
          <cell r="B296" t="str">
            <v>C</v>
          </cell>
          <cell r="C296" t="str">
            <v>Closed</v>
          </cell>
          <cell r="D296" t="str">
            <v>F - National Ovarian Workshop</v>
          </cell>
          <cell r="E296" t="str">
            <v>Adeola Babajide</v>
          </cell>
          <cell r="F296">
            <v>73050</v>
          </cell>
        </row>
        <row r="297">
          <cell r="A297" t="str">
            <v>10292-10</v>
          </cell>
          <cell r="B297" t="str">
            <v>N</v>
          </cell>
          <cell r="C297" t="str">
            <v>Active</v>
          </cell>
          <cell r="D297" t="str">
            <v>F - Discretionary Fund - K Hayes</v>
          </cell>
          <cell r="E297" t="str">
            <v>Kevin Hayes</v>
          </cell>
          <cell r="F297">
            <v>73050</v>
          </cell>
        </row>
        <row r="298">
          <cell r="A298" t="str">
            <v>10293-10</v>
          </cell>
          <cell r="B298" t="str">
            <v>C</v>
          </cell>
          <cell r="C298" t="str">
            <v>Closed</v>
          </cell>
          <cell r="D298" t="str">
            <v>F - Biomedical Sciences General Discretionary Fund</v>
          </cell>
          <cell r="E298" t="str">
            <v>Sheryl Lee Pond</v>
          </cell>
          <cell r="F298">
            <v>73050</v>
          </cell>
        </row>
        <row r="299">
          <cell r="A299" t="str">
            <v>10294-10</v>
          </cell>
          <cell r="B299" t="str">
            <v>C</v>
          </cell>
          <cell r="C299" t="str">
            <v>Closed</v>
          </cell>
          <cell r="D299" t="str">
            <v>F - Pharmacology Discretionary fund-Dolphin</v>
          </cell>
          <cell r="E299" t="str">
            <v>Ian  Charles Stockley</v>
          </cell>
          <cell r="F299">
            <v>73050</v>
          </cell>
        </row>
        <row r="300">
          <cell r="A300" t="str">
            <v>10295-10</v>
          </cell>
          <cell r="B300" t="str">
            <v>N</v>
          </cell>
          <cell r="C300" t="str">
            <v>Active</v>
          </cell>
          <cell r="D300" t="str">
            <v>F - Pharmacology Discretionary fund-Horton</v>
          </cell>
          <cell r="E300" t="str">
            <v>Matthew Alexander George</v>
          </cell>
          <cell r="F300">
            <v>73050</v>
          </cell>
        </row>
        <row r="301">
          <cell r="A301" t="str">
            <v>10296-10</v>
          </cell>
          <cell r="B301" t="str">
            <v>N</v>
          </cell>
          <cell r="C301" t="str">
            <v>Active</v>
          </cell>
          <cell r="D301" t="str">
            <v>F - Pharmacology Discret.Fund-Robinson</v>
          </cell>
          <cell r="E301" t="str">
            <v>Clive Robinson</v>
          </cell>
          <cell r="F301">
            <v>73050</v>
          </cell>
        </row>
        <row r="302">
          <cell r="A302" t="str">
            <v>10297-10</v>
          </cell>
          <cell r="B302" t="str">
            <v>C</v>
          </cell>
          <cell r="C302" t="str">
            <v>Closed</v>
          </cell>
          <cell r="D302" t="str">
            <v>F - Tissue Culture room G1-113-discret.fund</v>
          </cell>
          <cell r="E302" t="str">
            <v>Ian  Charles Stockley</v>
          </cell>
          <cell r="F302">
            <v>73050</v>
          </cell>
        </row>
        <row r="303">
          <cell r="A303" t="str">
            <v>10298-10</v>
          </cell>
          <cell r="B303" t="str">
            <v>N</v>
          </cell>
          <cell r="C303" t="str">
            <v>Active</v>
          </cell>
          <cell r="D303" t="str">
            <v>F - Discretionary fund - Dr T F Antonios</v>
          </cell>
          <cell r="E303" t="str">
            <v>Tarek Francis Tewfik Antonios</v>
          </cell>
          <cell r="F303">
            <v>73050</v>
          </cell>
        </row>
        <row r="304">
          <cell r="A304" t="str">
            <v>10299-10</v>
          </cell>
          <cell r="B304" t="str">
            <v>N</v>
          </cell>
          <cell r="C304" t="str">
            <v>Active</v>
          </cell>
          <cell r="D304" t="str">
            <v>F - Discretionary fund - Prof T Bolton</v>
          </cell>
          <cell r="E304" t="str">
            <v>Thomas Bruce Bolton</v>
          </cell>
          <cell r="F304">
            <v>73050</v>
          </cell>
        </row>
        <row r="305">
          <cell r="A305" t="str">
            <v>10300-10</v>
          </cell>
          <cell r="B305" t="str">
            <v>C</v>
          </cell>
          <cell r="C305" t="str">
            <v>Closed</v>
          </cell>
          <cell r="D305" t="str">
            <v>F - Clin.Pharmac.Discret.Fund-Collier</v>
          </cell>
          <cell r="E305" t="str">
            <v>Mr M A Smith</v>
          </cell>
          <cell r="F305">
            <v>73050</v>
          </cell>
        </row>
        <row r="306">
          <cell r="A306" t="str">
            <v>10301-10</v>
          </cell>
          <cell r="B306" t="str">
            <v>C</v>
          </cell>
          <cell r="C306" t="str">
            <v>Closed</v>
          </cell>
          <cell r="D306" t="str">
            <v>F - Discretionary fund-Dr L Kroll</v>
          </cell>
          <cell r="E306" t="str">
            <v>Leanda Abigail Kroll-Englander</v>
          </cell>
          <cell r="F306">
            <v>73050</v>
          </cell>
        </row>
        <row r="307">
          <cell r="A307" t="str">
            <v>10302-10</v>
          </cell>
          <cell r="B307" t="str">
            <v>N</v>
          </cell>
          <cell r="C307" t="str">
            <v>Active</v>
          </cell>
          <cell r="D307" t="str">
            <v>F - Discretionary fund-Dr T Khong</v>
          </cell>
          <cell r="E307" t="str">
            <v>Teck Kean Khong</v>
          </cell>
          <cell r="F307">
            <v>73050</v>
          </cell>
        </row>
        <row r="308">
          <cell r="A308" t="str">
            <v>10303-10</v>
          </cell>
          <cell r="B308" t="str">
            <v>C</v>
          </cell>
          <cell r="C308" t="str">
            <v>Closed</v>
          </cell>
          <cell r="D308" t="str">
            <v>F - Physiology Discretionary fund-Richardson</v>
          </cell>
          <cell r="E308" t="str">
            <v>Ian Paul Connoley</v>
          </cell>
          <cell r="F308">
            <v>73050</v>
          </cell>
        </row>
        <row r="309">
          <cell r="A309" t="str">
            <v>10304-10</v>
          </cell>
          <cell r="B309" t="str">
            <v>C</v>
          </cell>
          <cell r="C309" t="str">
            <v>Closed</v>
          </cell>
          <cell r="D309" t="str">
            <v>F - Physiology Discretionary fund-Stock</v>
          </cell>
          <cell r="E309" t="str">
            <v>Ian Paul Connoley</v>
          </cell>
          <cell r="F309">
            <v>73050</v>
          </cell>
        </row>
        <row r="310">
          <cell r="A310" t="str">
            <v>10305-10</v>
          </cell>
          <cell r="B310" t="str">
            <v>C</v>
          </cell>
          <cell r="C310" t="str">
            <v>Closed</v>
          </cell>
          <cell r="D310" t="str">
            <v>F - Physiology Discretionary fund-Whitehead</v>
          </cell>
          <cell r="E310" t="str">
            <v>Jude Keya</v>
          </cell>
          <cell r="F310">
            <v>73050</v>
          </cell>
        </row>
        <row r="311">
          <cell r="A311" t="str">
            <v>10306-10</v>
          </cell>
          <cell r="B311" t="str">
            <v>N</v>
          </cell>
          <cell r="C311" t="str">
            <v>Active</v>
          </cell>
          <cell r="D311" t="str">
            <v>F - Discretionary fund - Dr I Greenwood</v>
          </cell>
          <cell r="E311" t="str">
            <v>Iain Andrew Greenwood</v>
          </cell>
          <cell r="F311">
            <v>73050</v>
          </cell>
        </row>
        <row r="312">
          <cell r="A312" t="str">
            <v>10307-10</v>
          </cell>
          <cell r="B312" t="str">
            <v>N</v>
          </cell>
          <cell r="C312" t="str">
            <v>Active</v>
          </cell>
          <cell r="D312" t="str">
            <v>F - Physiology Discretionary fund-Andrews</v>
          </cell>
          <cell r="E312" t="str">
            <v>Paul Lyn Rodney Andrews</v>
          </cell>
          <cell r="F312">
            <v>73050</v>
          </cell>
        </row>
        <row r="313">
          <cell r="A313" t="str">
            <v>10308-10</v>
          </cell>
          <cell r="B313" t="str">
            <v>C</v>
          </cell>
          <cell r="C313" t="str">
            <v>Closed</v>
          </cell>
          <cell r="D313" t="str">
            <v>F - Physiology Discretionary fund-Whipp</v>
          </cell>
          <cell r="E313" t="str">
            <v>Ian Paul Connoley</v>
          </cell>
          <cell r="F313">
            <v>73050</v>
          </cell>
        </row>
        <row r="314">
          <cell r="A314" t="str">
            <v>10309-10</v>
          </cell>
          <cell r="B314" t="str">
            <v>C</v>
          </cell>
          <cell r="C314" t="str">
            <v>Closed</v>
          </cell>
          <cell r="D314" t="str">
            <v>F - Physiology Discret. Fund - Prof.Widdicombe</v>
          </cell>
          <cell r="E314" t="str">
            <v>Sheryl Lee Pond</v>
          </cell>
          <cell r="F314">
            <v>73050</v>
          </cell>
        </row>
        <row r="315">
          <cell r="A315" t="str">
            <v>10310-10</v>
          </cell>
          <cell r="B315" t="str">
            <v>N</v>
          </cell>
          <cell r="C315" t="str">
            <v>Active</v>
          </cell>
          <cell r="D315" t="str">
            <v>F - Discretionary Fund - Dr D Baines</v>
          </cell>
          <cell r="E315" t="str">
            <v>Deborah Baines</v>
          </cell>
          <cell r="F315">
            <v>73050</v>
          </cell>
        </row>
        <row r="316">
          <cell r="A316" t="str">
            <v>10311-10</v>
          </cell>
          <cell r="B316" t="str">
            <v>C</v>
          </cell>
          <cell r="C316" t="str">
            <v>Closed</v>
          </cell>
          <cell r="D316" t="str">
            <v>F - Discretionary Fund-Dr John Gibson</v>
          </cell>
          <cell r="E316" t="str">
            <v>Ian Paul Connoley</v>
          </cell>
          <cell r="F316">
            <v>73050</v>
          </cell>
        </row>
        <row r="317">
          <cell r="A317" t="str">
            <v>10312-10</v>
          </cell>
          <cell r="B317" t="str">
            <v>C</v>
          </cell>
          <cell r="C317" t="str">
            <v>Closed</v>
          </cell>
          <cell r="D317" t="str">
            <v>F - Psychiatry,Law &amp; Public Policy-Disc.fund</v>
          </cell>
          <cell r="E317" t="str">
            <v>Nigel Lyons Gwynne Eastman</v>
          </cell>
          <cell r="F317">
            <v>73050</v>
          </cell>
        </row>
        <row r="318">
          <cell r="A318" t="str">
            <v>10313-10</v>
          </cell>
          <cell r="B318" t="str">
            <v>C</v>
          </cell>
          <cell r="C318" t="str">
            <v>Closed</v>
          </cell>
          <cell r="D318" t="str">
            <v>F - Psychology Discretionary fund-P Tata</v>
          </cell>
          <cell r="E318" t="str">
            <v>Mr M A Smith</v>
          </cell>
          <cell r="F318">
            <v>73050</v>
          </cell>
        </row>
        <row r="319">
          <cell r="A319" t="str">
            <v>10314-10</v>
          </cell>
          <cell r="B319" t="str">
            <v>C</v>
          </cell>
          <cell r="C319" t="str">
            <v>Closed</v>
          </cell>
          <cell r="D319" t="str">
            <v>F - Psychology Discretionary fund - Howlin</v>
          </cell>
          <cell r="E319" t="str">
            <v>Vivienne Alexandra Monk</v>
          </cell>
          <cell r="F319">
            <v>73050</v>
          </cell>
        </row>
        <row r="320">
          <cell r="A320" t="str">
            <v>10315-10</v>
          </cell>
          <cell r="B320" t="str">
            <v>C</v>
          </cell>
          <cell r="C320" t="str">
            <v>Closed</v>
          </cell>
          <cell r="D320" t="str">
            <v>F - MSW pilot- discretionary fund</v>
          </cell>
          <cell r="E320" t="str">
            <v>Mr M A Smith</v>
          </cell>
          <cell r="F320">
            <v>73050</v>
          </cell>
        </row>
        <row r="321">
          <cell r="A321" t="str">
            <v>10316-10</v>
          </cell>
          <cell r="B321" t="str">
            <v>N</v>
          </cell>
          <cell r="C321" t="str">
            <v>Active</v>
          </cell>
          <cell r="D321" t="str">
            <v>F - PHS Discretionary Fund - Prof Strachan</v>
          </cell>
          <cell r="E321" t="str">
            <v>David Peter Strachan</v>
          </cell>
          <cell r="F321">
            <v>73050</v>
          </cell>
        </row>
        <row r="322">
          <cell r="A322" t="str">
            <v>10317-10</v>
          </cell>
          <cell r="B322" t="str">
            <v>N</v>
          </cell>
          <cell r="C322" t="str">
            <v>Active</v>
          </cell>
          <cell r="D322" t="str">
            <v>F - Epidemiology Fund/ Prof Anderson</v>
          </cell>
          <cell r="E322" t="str">
            <v>Peter Hynes Whincup</v>
          </cell>
          <cell r="F322">
            <v>73050</v>
          </cell>
        </row>
        <row r="323">
          <cell r="A323" t="str">
            <v>10318-10</v>
          </cell>
          <cell r="B323" t="str">
            <v>N</v>
          </cell>
          <cell r="C323" t="str">
            <v>Active</v>
          </cell>
          <cell r="D323" t="str">
            <v>F - Discretionary Fund-Prof P Whincup</v>
          </cell>
          <cell r="E323" t="str">
            <v>Peter Hynes Whincup</v>
          </cell>
          <cell r="F323">
            <v>73050</v>
          </cell>
        </row>
        <row r="324">
          <cell r="A324" t="str">
            <v>10319-10</v>
          </cell>
          <cell r="B324" t="str">
            <v>N</v>
          </cell>
          <cell r="C324" t="str">
            <v>Active</v>
          </cell>
          <cell r="D324" t="str">
            <v>F - Discretionary Fund - Prof D Oliveira</v>
          </cell>
          <cell r="E324" t="str">
            <v>David Benjamin Graeme Oliveira</v>
          </cell>
          <cell r="F324">
            <v>73050</v>
          </cell>
        </row>
        <row r="325">
          <cell r="A325" t="str">
            <v>10320-10</v>
          </cell>
          <cell r="B325" t="str">
            <v>N</v>
          </cell>
          <cell r="C325" t="str">
            <v>Active</v>
          </cell>
          <cell r="D325" t="str">
            <v>F - Renal Medic-D Fund Dr Ian MacPhee</v>
          </cell>
          <cell r="E325" t="str">
            <v>Iain Angus MacGregor MacPhee</v>
          </cell>
          <cell r="F325">
            <v>73050</v>
          </cell>
        </row>
        <row r="326">
          <cell r="A326" t="str">
            <v>10321-10</v>
          </cell>
          <cell r="B326" t="str">
            <v>C</v>
          </cell>
          <cell r="C326" t="str">
            <v>Closed</v>
          </cell>
          <cell r="D326" t="str">
            <v>F - Surgery Discret. fund - Prof B Austen</v>
          </cell>
          <cell r="E326" t="str">
            <v>Brian Maxwell Austen</v>
          </cell>
          <cell r="F326">
            <v>73050</v>
          </cell>
        </row>
        <row r="327">
          <cell r="A327" t="str">
            <v>10322-10</v>
          </cell>
          <cell r="B327" t="str">
            <v>C</v>
          </cell>
          <cell r="C327" t="str">
            <v>Closed</v>
          </cell>
          <cell r="D327" t="str">
            <v>F - Dept.of Surgery Disc.Fund-Dr Paterson</v>
          </cell>
          <cell r="E327" t="str">
            <v>Ekaterini Nesbitt</v>
          </cell>
          <cell r="F327">
            <v>73050</v>
          </cell>
        </row>
        <row r="328">
          <cell r="A328" t="str">
            <v>10323-10</v>
          </cell>
          <cell r="B328" t="str">
            <v>C</v>
          </cell>
          <cell r="C328" t="str">
            <v>Closed</v>
          </cell>
          <cell r="D328" t="str">
            <v>F - Discretionary Fund - Mr S Mudan</v>
          </cell>
          <cell r="E328" t="str">
            <v>Ekaterini Nesbitt</v>
          </cell>
          <cell r="F328">
            <v>73050</v>
          </cell>
        </row>
        <row r="329">
          <cell r="A329" t="str">
            <v>10324-10</v>
          </cell>
          <cell r="B329" t="str">
            <v>C</v>
          </cell>
          <cell r="C329" t="str">
            <v>Closed</v>
          </cell>
          <cell r="D329" t="str">
            <v>F - Surgery Discretionary Fund - Prof M Thompson</v>
          </cell>
          <cell r="E329" t="str">
            <v>Matthew Merfyn Thompson</v>
          </cell>
          <cell r="F329">
            <v>73050</v>
          </cell>
        </row>
        <row r="330">
          <cell r="A330" t="str">
            <v>10325-10</v>
          </cell>
          <cell r="B330" t="str">
            <v>C</v>
          </cell>
          <cell r="C330" t="str">
            <v>Closed</v>
          </cell>
          <cell r="D330" t="str">
            <v>F - Surgery(Bariatric) D fund-Ashraf Elatar</v>
          </cell>
          <cell r="E330" t="str">
            <v>Ekaterini Nesbitt</v>
          </cell>
          <cell r="F330">
            <v>73050</v>
          </cell>
        </row>
        <row r="331">
          <cell r="A331" t="str">
            <v>10326-10</v>
          </cell>
          <cell r="B331" t="str">
            <v>N</v>
          </cell>
          <cell r="C331" t="str">
            <v>Active</v>
          </cell>
          <cell r="D331" t="str">
            <v>E - Income-Group Pension</v>
          </cell>
          <cell r="E331" t="str">
            <v>Susan Anne McPheat</v>
          </cell>
          <cell r="F331">
            <v>73050</v>
          </cell>
        </row>
        <row r="332">
          <cell r="A332" t="str">
            <v>10327-10</v>
          </cell>
          <cell r="B332" t="str">
            <v>N</v>
          </cell>
          <cell r="C332" t="str">
            <v>Active</v>
          </cell>
          <cell r="D332" t="str">
            <v>E - Income-Fund for Exchange Visits</v>
          </cell>
          <cell r="E332" t="str">
            <v>Susan Anne McPheat</v>
          </cell>
          <cell r="F332">
            <v>73050</v>
          </cell>
        </row>
        <row r="333">
          <cell r="A333" t="str">
            <v>10328-10</v>
          </cell>
          <cell r="B333" t="str">
            <v>N</v>
          </cell>
          <cell r="C333" t="str">
            <v>Active</v>
          </cell>
          <cell r="D333" t="str">
            <v>E - Income-Lady Youde Unit</v>
          </cell>
          <cell r="E333" t="str">
            <v>Susan Anne McPheat</v>
          </cell>
          <cell r="F333">
            <v>73050</v>
          </cell>
        </row>
        <row r="334">
          <cell r="A334" t="str">
            <v>10329-10</v>
          </cell>
          <cell r="B334" t="str">
            <v>C</v>
          </cell>
          <cell r="C334" t="str">
            <v>Closed</v>
          </cell>
          <cell r="D334" t="str">
            <v>E - Income-Youde Hydrotherapy Pool</v>
          </cell>
          <cell r="E334" t="str">
            <v>Andrew Charles Dyer</v>
          </cell>
          <cell r="F334">
            <v>73050</v>
          </cell>
        </row>
        <row r="335">
          <cell r="A335" t="str">
            <v>10330-10</v>
          </cell>
          <cell r="B335" t="str">
            <v>N</v>
          </cell>
          <cell r="C335" t="str">
            <v>Active</v>
          </cell>
          <cell r="D335" t="str">
            <v>E - Income-Youde Heart Failure Project</v>
          </cell>
          <cell r="E335" t="str">
            <v>Susan Anne McPheat</v>
          </cell>
          <cell r="F335">
            <v>73050</v>
          </cell>
        </row>
        <row r="336">
          <cell r="A336" t="str">
            <v>10331-10</v>
          </cell>
          <cell r="B336" t="str">
            <v>N</v>
          </cell>
          <cell r="C336" t="str">
            <v>Active</v>
          </cell>
          <cell r="D336" t="str">
            <v>E - Cell Surface Research Fund</v>
          </cell>
          <cell r="E336" t="str">
            <v>Susan Anne McPheat</v>
          </cell>
          <cell r="F336">
            <v>73050</v>
          </cell>
        </row>
        <row r="337">
          <cell r="A337" t="str">
            <v>10332-10</v>
          </cell>
          <cell r="B337" t="str">
            <v>C</v>
          </cell>
          <cell r="C337" t="str">
            <v>Closed</v>
          </cell>
          <cell r="D337" t="str">
            <v>E - Income-BHF Cardiology Fund</v>
          </cell>
          <cell r="E337" t="str">
            <v>Andrew Charles Dyer</v>
          </cell>
          <cell r="F337">
            <v>73050</v>
          </cell>
        </row>
        <row r="338">
          <cell r="A338" t="str">
            <v>10333-10</v>
          </cell>
          <cell r="B338" t="str">
            <v>N</v>
          </cell>
          <cell r="C338" t="str">
            <v>Active</v>
          </cell>
          <cell r="D338" t="str">
            <v>E - Microbiology Fund (Pathol Private Fees)</v>
          </cell>
          <cell r="E338" t="str">
            <v>Susan Anne McPheat</v>
          </cell>
          <cell r="F338">
            <v>73050</v>
          </cell>
        </row>
        <row r="339">
          <cell r="A339" t="str">
            <v>10334-10</v>
          </cell>
          <cell r="B339" t="str">
            <v>C</v>
          </cell>
          <cell r="C339" t="str">
            <v>Closed</v>
          </cell>
          <cell r="D339" t="str">
            <v>E - Income-Youde Heart Centre</v>
          </cell>
          <cell r="E339" t="str">
            <v>Andrew Charles Dyer</v>
          </cell>
          <cell r="F339">
            <v>73050</v>
          </cell>
        </row>
        <row r="340">
          <cell r="A340" t="str">
            <v>10335-10</v>
          </cell>
          <cell r="B340" t="str">
            <v>C</v>
          </cell>
          <cell r="C340" t="str">
            <v>Closed</v>
          </cell>
          <cell r="D340" t="str">
            <v>E - Income-Lady Youde Unit</v>
          </cell>
          <cell r="E340" t="str">
            <v>Andrew Charles Dyer</v>
          </cell>
          <cell r="F340">
            <v>73050</v>
          </cell>
        </row>
        <row r="341">
          <cell r="A341" t="str">
            <v>10336-10</v>
          </cell>
          <cell r="B341" t="str">
            <v>N</v>
          </cell>
          <cell r="C341" t="str">
            <v>Active</v>
          </cell>
          <cell r="D341" t="str">
            <v>E - Income-Med.Micro. Research Fund</v>
          </cell>
          <cell r="E341" t="str">
            <v>Susan Anne McPheat</v>
          </cell>
          <cell r="F341">
            <v>73050</v>
          </cell>
        </row>
        <row r="342">
          <cell r="A342" t="str">
            <v>10337-10</v>
          </cell>
          <cell r="B342" t="str">
            <v>N</v>
          </cell>
          <cell r="C342" t="str">
            <v>Active</v>
          </cell>
          <cell r="D342" t="str">
            <v>E - Income-Sir F Laking &amp; W D Dakin</v>
          </cell>
          <cell r="E342" t="str">
            <v>Susan Anne McPheat</v>
          </cell>
          <cell r="F342">
            <v>73050</v>
          </cell>
        </row>
        <row r="343">
          <cell r="A343" t="str">
            <v>10338-10</v>
          </cell>
          <cell r="B343" t="str">
            <v>N</v>
          </cell>
          <cell r="C343" t="str">
            <v>Active</v>
          </cell>
          <cell r="D343" t="str">
            <v>E - Income-St George´s &amp; B Moses (Psych) RR14</v>
          </cell>
          <cell r="E343" t="str">
            <v>Susan Anne McPheat</v>
          </cell>
          <cell r="F343">
            <v>73050</v>
          </cell>
        </row>
        <row r="344">
          <cell r="A344" t="str">
            <v>10339-10</v>
          </cell>
          <cell r="B344" t="str">
            <v>N</v>
          </cell>
          <cell r="C344" t="str">
            <v>Active</v>
          </cell>
          <cell r="D344" t="str">
            <v>E - Income-Pollock Prize in Physiology(RR15)</v>
          </cell>
          <cell r="E344" t="str">
            <v>Susan Anne McPheat</v>
          </cell>
          <cell r="F344">
            <v>73050</v>
          </cell>
        </row>
        <row r="345">
          <cell r="A345" t="str">
            <v>10340-10</v>
          </cell>
          <cell r="B345" t="str">
            <v>N</v>
          </cell>
          <cell r="C345" t="str">
            <v>Active</v>
          </cell>
          <cell r="D345" t="str">
            <v>E - Income-Webb Prize in Microbiology -RR21</v>
          </cell>
          <cell r="E345" t="str">
            <v>Susan Anne McPheat</v>
          </cell>
          <cell r="F345">
            <v>73050</v>
          </cell>
        </row>
        <row r="346">
          <cell r="A346" t="str">
            <v>10341-10</v>
          </cell>
          <cell r="B346" t="str">
            <v>N</v>
          </cell>
          <cell r="C346" t="str">
            <v>Active</v>
          </cell>
          <cell r="D346" t="str">
            <v>E - Income-Linbury Trust Community Med.RR35</v>
          </cell>
          <cell r="E346" t="str">
            <v>Susan Anne McPheat</v>
          </cell>
          <cell r="F346">
            <v>73050</v>
          </cell>
        </row>
        <row r="347">
          <cell r="A347" t="str">
            <v>10342-10</v>
          </cell>
          <cell r="B347" t="str">
            <v>N</v>
          </cell>
          <cell r="C347" t="str">
            <v>Active</v>
          </cell>
          <cell r="D347" t="str">
            <v>E - Income-Herbert Allingham Scholarship(RR1</v>
          </cell>
          <cell r="E347" t="str">
            <v>Susan Anne McPheat</v>
          </cell>
          <cell r="F347">
            <v>73050</v>
          </cell>
        </row>
        <row r="348">
          <cell r="A348" t="str">
            <v>10343-10</v>
          </cell>
          <cell r="B348" t="str">
            <v>N</v>
          </cell>
          <cell r="C348" t="str">
            <v>Active</v>
          </cell>
          <cell r="D348" t="str">
            <v>E - Income-Johnson Anaesthesia Prize-RR02</v>
          </cell>
          <cell r="E348" t="str">
            <v>Susan Anne McPheat</v>
          </cell>
          <cell r="F348">
            <v>73050</v>
          </cell>
        </row>
        <row r="349">
          <cell r="A349" t="str">
            <v>10344-10</v>
          </cell>
          <cell r="B349" t="str">
            <v>N</v>
          </cell>
          <cell r="C349" t="str">
            <v>Active</v>
          </cell>
          <cell r="D349" t="str">
            <v>E - Income-Brackenbury Prizes</v>
          </cell>
          <cell r="E349" t="str">
            <v>Susan Anne McPheat</v>
          </cell>
          <cell r="F349">
            <v>73050</v>
          </cell>
        </row>
        <row r="350">
          <cell r="A350" t="str">
            <v>10345-10</v>
          </cell>
          <cell r="B350" t="str">
            <v>N</v>
          </cell>
          <cell r="C350" t="str">
            <v>Active</v>
          </cell>
          <cell r="D350" t="str">
            <v>E - Income-Elek Prize in Immunology</v>
          </cell>
          <cell r="E350" t="str">
            <v>Susan Anne McPheat</v>
          </cell>
          <cell r="F350">
            <v>73050</v>
          </cell>
        </row>
        <row r="351">
          <cell r="A351" t="str">
            <v>10346-10</v>
          </cell>
          <cell r="B351" t="str">
            <v>N</v>
          </cell>
          <cell r="C351" t="str">
            <v>Active</v>
          </cell>
          <cell r="D351" t="str">
            <v>E - Income-Hla Myint Prize</v>
          </cell>
          <cell r="E351" t="str">
            <v>Susan Anne McPheat</v>
          </cell>
          <cell r="F351">
            <v>73050</v>
          </cell>
        </row>
        <row r="352">
          <cell r="A352" t="str">
            <v>10347-10</v>
          </cell>
          <cell r="B352" t="str">
            <v>N</v>
          </cell>
          <cell r="C352" t="str">
            <v>Active</v>
          </cell>
          <cell r="D352" t="str">
            <v>E - Income-Bayly Brodie Clarke Prize</v>
          </cell>
          <cell r="E352" t="str">
            <v>Susan Anne McPheat</v>
          </cell>
          <cell r="F352">
            <v>73050</v>
          </cell>
        </row>
        <row r="353">
          <cell r="A353" t="str">
            <v>10348-10</v>
          </cell>
          <cell r="B353" t="str">
            <v>N</v>
          </cell>
          <cell r="C353" t="str">
            <v>Active</v>
          </cell>
          <cell r="D353" t="str">
            <v>E - Income-Anna Selina Fernee Scholarship</v>
          </cell>
          <cell r="E353" t="str">
            <v>Susan Anne McPheat</v>
          </cell>
          <cell r="F353">
            <v>73050</v>
          </cell>
        </row>
        <row r="354">
          <cell r="A354" t="str">
            <v>10349-10</v>
          </cell>
          <cell r="B354" t="str">
            <v>N</v>
          </cell>
          <cell r="C354" t="str">
            <v>Active</v>
          </cell>
          <cell r="D354" t="str">
            <v>E - Income-Kate Charles Prize</v>
          </cell>
          <cell r="E354" t="str">
            <v>Susan Anne McPheat</v>
          </cell>
          <cell r="F354">
            <v>73050</v>
          </cell>
        </row>
        <row r="355">
          <cell r="A355" t="str">
            <v>10350-10</v>
          </cell>
          <cell r="B355" t="str">
            <v>N</v>
          </cell>
          <cell r="C355" t="str">
            <v>Active</v>
          </cell>
          <cell r="D355" t="str">
            <v>E - Income-William Brown &amp; Devitt Exhibit´s</v>
          </cell>
          <cell r="E355" t="str">
            <v>Susan Anne McPheat</v>
          </cell>
          <cell r="F355">
            <v>73050</v>
          </cell>
        </row>
        <row r="356">
          <cell r="A356" t="str">
            <v>10351-10</v>
          </cell>
          <cell r="B356" t="str">
            <v>N</v>
          </cell>
          <cell r="C356" t="str">
            <v>Active</v>
          </cell>
          <cell r="D356" t="str">
            <v>E - Income-Henry Charles Johnson Prize</v>
          </cell>
          <cell r="E356" t="str">
            <v>Susan Anne McPheat</v>
          </cell>
          <cell r="F356">
            <v>73050</v>
          </cell>
        </row>
        <row r="357">
          <cell r="A357" t="str">
            <v>10352-10</v>
          </cell>
          <cell r="B357" t="str">
            <v>N</v>
          </cell>
          <cell r="C357" t="str">
            <v>Active</v>
          </cell>
          <cell r="D357" t="str">
            <v>E - Income-P Freeling Comm Skills Prize</v>
          </cell>
          <cell r="E357" t="str">
            <v>Susan Anne McPheat</v>
          </cell>
          <cell r="F357">
            <v>73050</v>
          </cell>
        </row>
        <row r="358">
          <cell r="A358" t="str">
            <v>10353-10</v>
          </cell>
          <cell r="B358" t="str">
            <v>N</v>
          </cell>
          <cell r="C358" t="str">
            <v>Active</v>
          </cell>
          <cell r="D358" t="str">
            <v>E - Income- Sybil Mary Feddon</v>
          </cell>
          <cell r="E358" t="str">
            <v>Susan Anne McPheat</v>
          </cell>
          <cell r="F358">
            <v>73050</v>
          </cell>
        </row>
        <row r="359">
          <cell r="A359" t="str">
            <v>10354-10</v>
          </cell>
          <cell r="B359" t="str">
            <v>N</v>
          </cell>
          <cell r="C359" t="str">
            <v>Active</v>
          </cell>
          <cell r="D359" t="str">
            <v>E - Income-Slater Bacteriological</v>
          </cell>
          <cell r="E359" t="str">
            <v>Susan Anne McPheat</v>
          </cell>
          <cell r="F359">
            <v>73050</v>
          </cell>
        </row>
        <row r="360">
          <cell r="A360" t="str">
            <v>10355-10</v>
          </cell>
          <cell r="B360" t="str">
            <v>N</v>
          </cell>
          <cell r="C360" t="str">
            <v>Active</v>
          </cell>
          <cell r="D360" t="str">
            <v>E - Income-Medical Research Fund</v>
          </cell>
          <cell r="E360" t="str">
            <v>Susan Anne McPheat</v>
          </cell>
          <cell r="F360">
            <v>73050</v>
          </cell>
        </row>
        <row r="361">
          <cell r="A361" t="str">
            <v>10356-10</v>
          </cell>
          <cell r="B361" t="str">
            <v>C</v>
          </cell>
          <cell r="C361" t="str">
            <v>Closed</v>
          </cell>
          <cell r="D361" t="str">
            <v>E - Income-Medical Research Fund</v>
          </cell>
          <cell r="E361" t="str">
            <v>Andrew Charles Dyer</v>
          </cell>
          <cell r="F361">
            <v>73050</v>
          </cell>
        </row>
        <row r="362">
          <cell r="A362" t="str">
            <v>10357-10</v>
          </cell>
          <cell r="B362" t="str">
            <v>N</v>
          </cell>
          <cell r="C362" t="str">
            <v>Active</v>
          </cell>
          <cell r="D362" t="str">
            <v>E - Income-Pathology Research</v>
          </cell>
          <cell r="E362" t="str">
            <v>Susan Anne McPheat</v>
          </cell>
          <cell r="F362">
            <v>73050</v>
          </cell>
        </row>
        <row r="363">
          <cell r="A363" t="str">
            <v>10358-10</v>
          </cell>
          <cell r="B363" t="str">
            <v>N</v>
          </cell>
          <cell r="C363" t="str">
            <v>Active</v>
          </cell>
          <cell r="D363" t="str">
            <v>E - Income-Physiology Research</v>
          </cell>
          <cell r="E363" t="str">
            <v>Susan Anne McPheat</v>
          </cell>
          <cell r="F363">
            <v>73050</v>
          </cell>
        </row>
        <row r="364">
          <cell r="A364" t="str">
            <v>10359-10</v>
          </cell>
          <cell r="B364" t="str">
            <v>N</v>
          </cell>
          <cell r="C364" t="str">
            <v>Active</v>
          </cell>
          <cell r="D364" t="str">
            <v>E - Income-Pathology Fees Fund (Private)</v>
          </cell>
          <cell r="E364" t="str">
            <v>Susan Anne McPheat</v>
          </cell>
          <cell r="F364">
            <v>73050</v>
          </cell>
        </row>
        <row r="365">
          <cell r="A365" t="str">
            <v>10360-10</v>
          </cell>
          <cell r="B365" t="str">
            <v>N</v>
          </cell>
          <cell r="C365" t="str">
            <v>Active</v>
          </cell>
          <cell r="D365" t="str">
            <v>E - Endownment-Cardiovascular Immunology Res</v>
          </cell>
          <cell r="E365" t="str">
            <v>Susan Anne McPheat</v>
          </cell>
          <cell r="F365">
            <v>73050</v>
          </cell>
        </row>
        <row r="366">
          <cell r="A366" t="str">
            <v>10361-10</v>
          </cell>
          <cell r="B366" t="str">
            <v>N</v>
          </cell>
          <cell r="C366" t="str">
            <v>Active</v>
          </cell>
          <cell r="D366" t="str">
            <v>E - Income-Histopathology-Bone Research</v>
          </cell>
          <cell r="E366" t="str">
            <v>Susan Anne McPheat</v>
          </cell>
          <cell r="F366">
            <v>73050</v>
          </cell>
        </row>
        <row r="367">
          <cell r="A367" t="str">
            <v>10362-10</v>
          </cell>
          <cell r="B367" t="str">
            <v>N</v>
          </cell>
          <cell r="C367" t="str">
            <v>Active</v>
          </cell>
          <cell r="D367" t="str">
            <v>E - Income - Cyril E Dewey endowment</v>
          </cell>
          <cell r="E367" t="str">
            <v>Susan Anne McPheat</v>
          </cell>
          <cell r="F367">
            <v>73050</v>
          </cell>
        </row>
        <row r="368">
          <cell r="A368" t="str">
            <v>10363-10</v>
          </cell>
          <cell r="B368" t="str">
            <v>N</v>
          </cell>
          <cell r="C368" t="str">
            <v>Active</v>
          </cell>
          <cell r="D368" t="str">
            <v>E - Income-Sir Theo Crawford Path.Prize-RR28</v>
          </cell>
          <cell r="E368" t="str">
            <v>Susan Anne McPheat</v>
          </cell>
          <cell r="F368">
            <v>73050</v>
          </cell>
        </row>
        <row r="369">
          <cell r="A369" t="str">
            <v>10364-10</v>
          </cell>
          <cell r="B369" t="str">
            <v>N</v>
          </cell>
          <cell r="C369" t="str">
            <v>Active</v>
          </cell>
          <cell r="D369" t="str">
            <v>E - Income-Anatomy Fund (RR31)</v>
          </cell>
          <cell r="E369" t="str">
            <v>Susan Anne McPheat</v>
          </cell>
          <cell r="F369">
            <v>73050</v>
          </cell>
        </row>
        <row r="370">
          <cell r="A370" t="str">
            <v>10365-10</v>
          </cell>
          <cell r="B370" t="str">
            <v>N</v>
          </cell>
          <cell r="C370" t="str">
            <v>Active</v>
          </cell>
          <cell r="D370" t="str">
            <v>E - Income-Dermatology Prize-RR39</v>
          </cell>
          <cell r="E370" t="str">
            <v>Susan Anne McPheat</v>
          </cell>
          <cell r="F370">
            <v>73050</v>
          </cell>
        </row>
        <row r="371">
          <cell r="A371" t="str">
            <v>10366-10</v>
          </cell>
          <cell r="B371" t="str">
            <v>N</v>
          </cell>
          <cell r="C371" t="str">
            <v>Active</v>
          </cell>
          <cell r="D371" t="str">
            <v>E - Income-Fountain Fund/Lee Prize-RR36</v>
          </cell>
          <cell r="E371" t="str">
            <v>Susan Anne McPheat</v>
          </cell>
          <cell r="F371">
            <v>73050</v>
          </cell>
        </row>
        <row r="372">
          <cell r="A372" t="str">
            <v>10367-10</v>
          </cell>
          <cell r="B372" t="str">
            <v>N</v>
          </cell>
          <cell r="C372" t="str">
            <v>Active</v>
          </cell>
          <cell r="D372" t="str">
            <v>E - Income-1st Year Biochemistry Prize-RR43</v>
          </cell>
          <cell r="E372" t="str">
            <v>Susan Anne McPheat</v>
          </cell>
          <cell r="F372">
            <v>73050</v>
          </cell>
        </row>
        <row r="373">
          <cell r="A373" t="str">
            <v>10368-10</v>
          </cell>
          <cell r="B373" t="str">
            <v>N</v>
          </cell>
          <cell r="C373" t="str">
            <v>Active</v>
          </cell>
          <cell r="D373" t="str">
            <v>E - Income-O &amp; G Prize Fund</v>
          </cell>
          <cell r="E373" t="str">
            <v>Susan Anne McPheat</v>
          </cell>
          <cell r="F373">
            <v>73050</v>
          </cell>
        </row>
        <row r="374">
          <cell r="A374" t="str">
            <v>10369-10</v>
          </cell>
          <cell r="B374" t="str">
            <v>N</v>
          </cell>
          <cell r="C374" t="str">
            <v>Active</v>
          </cell>
          <cell r="D374" t="str">
            <v>E - Income-Cardiology Prize</v>
          </cell>
          <cell r="E374" t="str">
            <v>Susan Anne McPheat</v>
          </cell>
          <cell r="F374">
            <v>73050</v>
          </cell>
        </row>
        <row r="375">
          <cell r="A375" t="str">
            <v>10370-10</v>
          </cell>
          <cell r="B375" t="str">
            <v>N</v>
          </cell>
          <cell r="C375" t="str">
            <v>Active</v>
          </cell>
          <cell r="D375" t="str">
            <v>E - Income-Arthritis &amp; Rheumatism Prize</v>
          </cell>
          <cell r="E375" t="str">
            <v>Susan Anne McPheat</v>
          </cell>
          <cell r="F375">
            <v>73050</v>
          </cell>
        </row>
        <row r="376">
          <cell r="A376" t="str">
            <v>10371-10</v>
          </cell>
          <cell r="B376" t="str">
            <v>N</v>
          </cell>
          <cell r="C376" t="str">
            <v>Active</v>
          </cell>
          <cell r="D376" t="str">
            <v>E - Income-Behavioral Science prize</v>
          </cell>
          <cell r="E376" t="str">
            <v>Susan Anne McPheat</v>
          </cell>
          <cell r="F376">
            <v>73050</v>
          </cell>
        </row>
        <row r="377">
          <cell r="A377" t="str">
            <v>10372-10</v>
          </cell>
          <cell r="B377" t="str">
            <v>N</v>
          </cell>
          <cell r="C377" t="str">
            <v>Active</v>
          </cell>
          <cell r="D377" t="str">
            <v>E - Income-M Stock prize-BSc (Physiology)</v>
          </cell>
          <cell r="E377" t="str">
            <v>Susan Anne McPheat</v>
          </cell>
          <cell r="F377">
            <v>73050</v>
          </cell>
        </row>
        <row r="378">
          <cell r="A378" t="str">
            <v>10373-10</v>
          </cell>
          <cell r="B378" t="str">
            <v>N</v>
          </cell>
          <cell r="C378" t="str">
            <v>Active</v>
          </cell>
          <cell r="D378" t="str">
            <v>E - Income-Alan Richardson Bursary</v>
          </cell>
          <cell r="E378" t="str">
            <v>Susan Anne McPheat</v>
          </cell>
          <cell r="F378">
            <v>73050</v>
          </cell>
        </row>
        <row r="379">
          <cell r="A379" t="str">
            <v>10374-10</v>
          </cell>
          <cell r="B379" t="str">
            <v>N</v>
          </cell>
          <cell r="C379" t="str">
            <v>Active</v>
          </cell>
          <cell r="D379" t="str">
            <v>E - Income-James Hutchinson prize fund</v>
          </cell>
          <cell r="E379" t="str">
            <v>Susan Anne McPheat</v>
          </cell>
          <cell r="F379">
            <v>73050</v>
          </cell>
        </row>
        <row r="380">
          <cell r="A380" t="str">
            <v>10375-10</v>
          </cell>
          <cell r="B380" t="str">
            <v>N</v>
          </cell>
          <cell r="C380" t="str">
            <v>Active</v>
          </cell>
          <cell r="D380" t="str">
            <v>E - Income-Fiona Ross Prize for CPTR</v>
          </cell>
          <cell r="E380" t="str">
            <v>Susan Anne McPheat</v>
          </cell>
          <cell r="F380">
            <v>73050</v>
          </cell>
        </row>
        <row r="381">
          <cell r="A381" t="str">
            <v>10376-10</v>
          </cell>
          <cell r="B381" t="str">
            <v>N</v>
          </cell>
          <cell r="C381" t="str">
            <v>Active</v>
          </cell>
          <cell r="D381" t="str">
            <v>E - Income - Robert Boyd Bursary</v>
          </cell>
          <cell r="E381" t="str">
            <v>Susan Anne McPheat</v>
          </cell>
          <cell r="F381">
            <v>73050</v>
          </cell>
        </row>
        <row r="382">
          <cell r="A382" t="str">
            <v>10377-10</v>
          </cell>
          <cell r="B382" t="str">
            <v>N</v>
          </cell>
          <cell r="C382" t="str">
            <v>Active</v>
          </cell>
          <cell r="D382" t="str">
            <v>E - Income-Control Account</v>
          </cell>
          <cell r="E382" t="str">
            <v>Susan Anne McPheat</v>
          </cell>
          <cell r="F382">
            <v>73050</v>
          </cell>
        </row>
        <row r="383">
          <cell r="A383" t="str">
            <v>10378-10</v>
          </cell>
          <cell r="B383" t="str">
            <v>N</v>
          </cell>
          <cell r="C383" t="str">
            <v>Active</v>
          </cell>
          <cell r="D383" t="str">
            <v>E - Income - Immunology Research</v>
          </cell>
          <cell r="E383" t="str">
            <v>Susan Anne McPheat</v>
          </cell>
          <cell r="F383">
            <v>73050</v>
          </cell>
        </row>
        <row r="384">
          <cell r="A384" t="str">
            <v>10379-10</v>
          </cell>
          <cell r="B384" t="str">
            <v>N</v>
          </cell>
          <cell r="C384" t="str">
            <v>Active</v>
          </cell>
          <cell r="D384" t="str">
            <v>E - Income-Funds Income Suspense Account</v>
          </cell>
          <cell r="E384" t="str">
            <v>Susan Anne McPheat</v>
          </cell>
          <cell r="F384">
            <v>73050</v>
          </cell>
        </row>
        <row r="385">
          <cell r="A385" t="str">
            <v>10380-10</v>
          </cell>
          <cell r="B385" t="str">
            <v>N</v>
          </cell>
          <cell r="C385" t="str">
            <v>Active</v>
          </cell>
          <cell r="D385" t="str">
            <v>E - Norman T Memorial Fund</v>
          </cell>
          <cell r="E385" t="str">
            <v>Susan Anne McPheat</v>
          </cell>
          <cell r="F385">
            <v>73050</v>
          </cell>
        </row>
        <row r="386">
          <cell r="A386" t="str">
            <v>10381-10</v>
          </cell>
          <cell r="B386" t="str">
            <v>C</v>
          </cell>
          <cell r="C386" t="str">
            <v>Closed</v>
          </cell>
          <cell r="D386" t="str">
            <v>E - Estate of Mr Fred Town Fund</v>
          </cell>
          <cell r="E386" t="str">
            <v>Andrew Charles Dyer</v>
          </cell>
          <cell r="F386">
            <v>73050</v>
          </cell>
        </row>
        <row r="387">
          <cell r="A387" t="str">
            <v>10382-10</v>
          </cell>
          <cell r="B387" t="str">
            <v>N</v>
          </cell>
          <cell r="C387" t="str">
            <v>Active</v>
          </cell>
          <cell r="D387" t="str">
            <v>E - Income-H Ghodse Centre Addiction Studies</v>
          </cell>
          <cell r="E387" t="str">
            <v>Susan Anne McPheat</v>
          </cell>
          <cell r="F387">
            <v>73050</v>
          </cell>
        </row>
        <row r="388">
          <cell r="A388" t="str">
            <v>10383-10</v>
          </cell>
          <cell r="B388" t="str">
            <v>N</v>
          </cell>
          <cell r="C388" t="str">
            <v>Active</v>
          </cell>
          <cell r="D388" t="str">
            <v>E - Judy Stewart Clinical Neuroscience Prize</v>
          </cell>
          <cell r="E388" t="str">
            <v>Susan Anne McPheat</v>
          </cell>
          <cell r="F388">
            <v>73050</v>
          </cell>
        </row>
        <row r="389">
          <cell r="A389" t="str">
            <v>10384-10</v>
          </cell>
          <cell r="B389" t="str">
            <v>N</v>
          </cell>
          <cell r="C389" t="str">
            <v>Active</v>
          </cell>
          <cell r="D389" t="str">
            <v>E - Prof Roger Horton Prize Fund</v>
          </cell>
          <cell r="E389" t="str">
            <v>Susan Anne McPheat</v>
          </cell>
          <cell r="F389">
            <v>73050</v>
          </cell>
        </row>
        <row r="390">
          <cell r="A390" t="str">
            <v>10385-10</v>
          </cell>
          <cell r="B390" t="str">
            <v>C</v>
          </cell>
          <cell r="C390" t="str">
            <v>Closed</v>
          </cell>
          <cell r="D390" t="str">
            <v>E - Alastair Hunter Scholarship Fund</v>
          </cell>
          <cell r="E390" t="str">
            <v>Jane Susan Page</v>
          </cell>
          <cell r="F390">
            <v>73050</v>
          </cell>
        </row>
        <row r="391">
          <cell r="A391" t="str">
            <v>10386-10</v>
          </cell>
          <cell r="B391" t="str">
            <v>N</v>
          </cell>
          <cell r="C391" t="str">
            <v>Active</v>
          </cell>
          <cell r="D391" t="str">
            <v>E - Income-Dr Hems Memorial Fund</v>
          </cell>
          <cell r="E391" t="str">
            <v>Susan Anne McPheat</v>
          </cell>
          <cell r="F391">
            <v>73050</v>
          </cell>
        </row>
        <row r="392">
          <cell r="A392" t="str">
            <v>10387-10</v>
          </cell>
          <cell r="B392" t="str">
            <v>N</v>
          </cell>
          <cell r="C392" t="str">
            <v>Active</v>
          </cell>
          <cell r="D392" t="str">
            <v>E - Income-Rutson James(student loans)RR17</v>
          </cell>
          <cell r="E392" t="str">
            <v>Susan Anne McPheat</v>
          </cell>
          <cell r="F392">
            <v>73050</v>
          </cell>
        </row>
        <row r="393">
          <cell r="A393" t="str">
            <v>10388-10</v>
          </cell>
          <cell r="B393" t="str">
            <v>C</v>
          </cell>
          <cell r="C393" t="str">
            <v>Closed</v>
          </cell>
          <cell r="D393" t="str">
            <v>O - Assoc.of Physicians, SSM Prize</v>
          </cell>
          <cell r="E393" t="str">
            <v>Leigh Jane Gallagher</v>
          </cell>
          <cell r="F393">
            <v>73050</v>
          </cell>
        </row>
        <row r="394">
          <cell r="A394" t="str">
            <v>10389-10</v>
          </cell>
          <cell r="B394" t="str">
            <v>N</v>
          </cell>
          <cell r="C394" t="str">
            <v>Active</v>
          </cell>
          <cell r="D394" t="str">
            <v>O - Income-Haematology-Private Fees</v>
          </cell>
          <cell r="E394" t="str">
            <v>Ekaterini Nesbitt</v>
          </cell>
          <cell r="F394">
            <v>73050</v>
          </cell>
        </row>
        <row r="395">
          <cell r="A395" t="str">
            <v>10390-10</v>
          </cell>
          <cell r="B395" t="str">
            <v>C</v>
          </cell>
          <cell r="C395" t="str">
            <v>Closed</v>
          </cell>
          <cell r="D395" t="str">
            <v>O - Immunology-private fees fund-Prof.Riches</v>
          </cell>
          <cell r="E395" t="str">
            <v>Susan Anne McPheat</v>
          </cell>
          <cell r="F395">
            <v>73050</v>
          </cell>
        </row>
        <row r="396">
          <cell r="A396" t="str">
            <v>10391-10</v>
          </cell>
          <cell r="B396" t="str">
            <v>C</v>
          </cell>
          <cell r="C396" t="str">
            <v>Closed</v>
          </cell>
          <cell r="D396" t="str">
            <v>O - Income-GEM-Private Fees</v>
          </cell>
          <cell r="E396" t="str">
            <v>Susan Anne McPheat</v>
          </cell>
          <cell r="F396">
            <v>73050</v>
          </cell>
        </row>
        <row r="397">
          <cell r="A397" t="str">
            <v>10392-10</v>
          </cell>
          <cell r="B397" t="str">
            <v>C</v>
          </cell>
          <cell r="C397" t="str">
            <v>Closed</v>
          </cell>
          <cell r="D397" t="str">
            <v>O - Income-Histopathology-Private Fees</v>
          </cell>
          <cell r="E397" t="str">
            <v>Susan Anne McPheat</v>
          </cell>
          <cell r="F397">
            <v>73050</v>
          </cell>
        </row>
        <row r="398">
          <cell r="A398" t="str">
            <v>10393-10</v>
          </cell>
          <cell r="B398" t="str">
            <v>C</v>
          </cell>
          <cell r="C398" t="str">
            <v>Closed</v>
          </cell>
          <cell r="D398" t="str">
            <v>O - Central Reception-Private Fees</v>
          </cell>
          <cell r="E398" t="str">
            <v>Mr M A Smith</v>
          </cell>
          <cell r="F398">
            <v>73050</v>
          </cell>
        </row>
        <row r="399">
          <cell r="A399" t="str">
            <v>10394-10</v>
          </cell>
          <cell r="B399" t="str">
            <v>C</v>
          </cell>
          <cell r="C399" t="str">
            <v>Closed</v>
          </cell>
          <cell r="D399" t="str">
            <v>O - Pathology Museum Trials</v>
          </cell>
          <cell r="E399" t="str">
            <v>Carol Janet Shiels</v>
          </cell>
          <cell r="F399">
            <v>73050</v>
          </cell>
        </row>
        <row r="400">
          <cell r="A400" t="str">
            <v>10395-10</v>
          </cell>
          <cell r="B400" t="str">
            <v>C</v>
          </cell>
          <cell r="C400" t="str">
            <v>Closed</v>
          </cell>
          <cell r="D400" t="str">
            <v>O - NIH/Dr Shattock</v>
          </cell>
          <cell r="E400" t="str">
            <v>Mr M A Smith</v>
          </cell>
          <cell r="F400">
            <v>73050</v>
          </cell>
        </row>
        <row r="401">
          <cell r="A401" t="str">
            <v>10396-10</v>
          </cell>
          <cell r="B401" t="str">
            <v>C</v>
          </cell>
          <cell r="C401" t="str">
            <v>Closed</v>
          </cell>
          <cell r="D401" t="str">
            <v>G - EUC long-term replacement/reinvestment CLOSED</v>
          </cell>
          <cell r="E401" t="str">
            <v>Mr M A Smith</v>
          </cell>
          <cell r="F401">
            <v>73050</v>
          </cell>
        </row>
        <row r="402">
          <cell r="A402" t="str">
            <v>10397-10</v>
          </cell>
          <cell r="B402" t="str">
            <v>C</v>
          </cell>
          <cell r="C402" t="str">
            <v>Closed</v>
          </cell>
          <cell r="D402" t="str">
            <v>G - Equipment Users Fund</v>
          </cell>
          <cell r="E402" t="str">
            <v>Ian Paul Connoley</v>
          </cell>
          <cell r="F402">
            <v>73050</v>
          </cell>
        </row>
        <row r="403">
          <cell r="A403" t="str">
            <v>10397-11</v>
          </cell>
          <cell r="B403" t="str">
            <v>C</v>
          </cell>
          <cell r="C403" t="str">
            <v>Closed</v>
          </cell>
          <cell r="D403" t="str">
            <v>O - Pilot Study - Dr N Sofat</v>
          </cell>
          <cell r="E403" t="str">
            <v>Nidhi Sofat</v>
          </cell>
          <cell r="F403">
            <v>73050</v>
          </cell>
        </row>
        <row r="404">
          <cell r="A404" t="str">
            <v>10397-12</v>
          </cell>
          <cell r="B404" t="str">
            <v>C</v>
          </cell>
          <cell r="C404" t="str">
            <v>Closed</v>
          </cell>
          <cell r="D404" t="str">
            <v>O - Pilot study - Dr I Greenwood</v>
          </cell>
          <cell r="E404" t="str">
            <v>Iain Andrew Greenwood</v>
          </cell>
          <cell r="F404">
            <v>73050</v>
          </cell>
        </row>
        <row r="405">
          <cell r="A405" t="str">
            <v>10397-13</v>
          </cell>
          <cell r="B405" t="str">
            <v>C</v>
          </cell>
          <cell r="C405" t="str">
            <v>Closed</v>
          </cell>
          <cell r="D405" t="str">
            <v>O - Pilot study - Dr S Cotterill</v>
          </cell>
          <cell r="E405" t="str">
            <v>Susan Margaret Cotterill</v>
          </cell>
          <cell r="F405">
            <v>73050</v>
          </cell>
        </row>
        <row r="406">
          <cell r="A406" t="str">
            <v>10397-14</v>
          </cell>
          <cell r="B406" t="str">
            <v>C</v>
          </cell>
          <cell r="C406" t="str">
            <v>Closed</v>
          </cell>
          <cell r="D406" t="str">
            <v>O - Pilot study - Dr Y Jamshidi</v>
          </cell>
          <cell r="E406" t="str">
            <v>Yalda Jamshidi</v>
          </cell>
          <cell r="F406">
            <v>73050</v>
          </cell>
        </row>
        <row r="407">
          <cell r="A407" t="str">
            <v>10397-15</v>
          </cell>
          <cell r="B407" t="str">
            <v>C</v>
          </cell>
          <cell r="C407" t="str">
            <v>Closed</v>
          </cell>
          <cell r="D407" t="str">
            <v>O - Pilot study - Dr G Coulton</v>
          </cell>
          <cell r="E407" t="str">
            <v>Gary Russell Coulton</v>
          </cell>
          <cell r="F407">
            <v>73050</v>
          </cell>
        </row>
        <row r="408">
          <cell r="A408" t="str">
            <v>10397-16</v>
          </cell>
          <cell r="B408" t="str">
            <v>C</v>
          </cell>
          <cell r="C408" t="str">
            <v>Closed</v>
          </cell>
          <cell r="D408" t="str">
            <v>O - Pilot study - T Bull</v>
          </cell>
          <cell r="E408" t="str">
            <v>Timothy John Bull</v>
          </cell>
          <cell r="F408">
            <v>73050</v>
          </cell>
        </row>
        <row r="409">
          <cell r="A409" t="str">
            <v>10397-17</v>
          </cell>
          <cell r="B409" t="str">
            <v>C</v>
          </cell>
          <cell r="C409" t="str">
            <v>Closed</v>
          </cell>
          <cell r="D409" t="str">
            <v>O - Pilot study - A Hainsworth</v>
          </cell>
          <cell r="E409" t="str">
            <v>Atticus Henry Hainsworth</v>
          </cell>
          <cell r="F409">
            <v>73050</v>
          </cell>
        </row>
        <row r="410">
          <cell r="A410" t="str">
            <v>10397-18</v>
          </cell>
          <cell r="B410" t="str">
            <v>C</v>
          </cell>
          <cell r="C410" t="str">
            <v>Closed</v>
          </cell>
          <cell r="D410" t="str">
            <v>O - Pilot study - F Howe</v>
          </cell>
          <cell r="E410" t="str">
            <v>Franklyn Arron Howe</v>
          </cell>
          <cell r="F410">
            <v>73050</v>
          </cell>
        </row>
        <row r="411">
          <cell r="A411" t="str">
            <v>10397-19</v>
          </cell>
          <cell r="B411" t="str">
            <v>C</v>
          </cell>
          <cell r="C411" t="str">
            <v>Closed</v>
          </cell>
          <cell r="D411" t="str">
            <v>O - Pilot Study - Dr J Nasir</v>
          </cell>
          <cell r="E411" t="str">
            <v>Kate Victoria Everett</v>
          </cell>
          <cell r="F411">
            <v>43312</v>
          </cell>
        </row>
        <row r="412">
          <cell r="A412" t="str">
            <v>10397-20</v>
          </cell>
          <cell r="B412" t="str">
            <v>C</v>
          </cell>
          <cell r="C412" t="str">
            <v>Closed</v>
          </cell>
          <cell r="D412" t="str">
            <v>O - Pilot Study - Dr R Allen</v>
          </cell>
          <cell r="E412" t="str">
            <v>Rachel Louise Allen</v>
          </cell>
          <cell r="F412">
            <v>73050</v>
          </cell>
        </row>
        <row r="413">
          <cell r="A413" t="str">
            <v>10397-21</v>
          </cell>
          <cell r="B413" t="str">
            <v>C</v>
          </cell>
          <cell r="C413" t="str">
            <v>Closed</v>
          </cell>
          <cell r="D413" t="str">
            <v>O - Pilot Study - R Sharifi</v>
          </cell>
          <cell r="E413" t="str">
            <v>Matthew Alexander George</v>
          </cell>
          <cell r="F413">
            <v>73050</v>
          </cell>
        </row>
        <row r="414">
          <cell r="A414" t="str">
            <v>10397-22</v>
          </cell>
          <cell r="B414" t="str">
            <v>C</v>
          </cell>
          <cell r="C414" t="str">
            <v>Closed</v>
          </cell>
          <cell r="D414" t="str">
            <v>O - Pilot study - Dr F Miralles</v>
          </cell>
          <cell r="E414" t="str">
            <v>Francisco Miralles Arenas</v>
          </cell>
          <cell r="F414">
            <v>73050</v>
          </cell>
        </row>
        <row r="415">
          <cell r="A415" t="str">
            <v>10397-23</v>
          </cell>
          <cell r="B415" t="str">
            <v>C</v>
          </cell>
          <cell r="C415" t="str">
            <v>Closed</v>
          </cell>
          <cell r="D415" t="str">
            <v>O - Pilot study - Dr J Dennis</v>
          </cell>
          <cell r="E415" t="str">
            <v>Jayne Louise Dennis</v>
          </cell>
          <cell r="F415">
            <v>73050</v>
          </cell>
        </row>
        <row r="416">
          <cell r="A416" t="str">
            <v>10397-24</v>
          </cell>
          <cell r="B416" t="str">
            <v>C</v>
          </cell>
          <cell r="C416" t="str">
            <v>Closed</v>
          </cell>
          <cell r="D416" t="str">
            <v>O - Pilot study - Dr K Everett</v>
          </cell>
          <cell r="E416" t="str">
            <v>Kate Victoria Everett</v>
          </cell>
          <cell r="F416">
            <v>73050</v>
          </cell>
        </row>
        <row r="417">
          <cell r="A417" t="str">
            <v>10397-25</v>
          </cell>
          <cell r="B417" t="str">
            <v>C</v>
          </cell>
          <cell r="C417" t="str">
            <v>Closed</v>
          </cell>
          <cell r="D417" t="str">
            <v>O - Pilot Study - Dr R Reljic</v>
          </cell>
          <cell r="E417" t="str">
            <v>Rajko Reljic</v>
          </cell>
          <cell r="F417">
            <v>73050</v>
          </cell>
        </row>
        <row r="418">
          <cell r="A418" t="str">
            <v>10397-26</v>
          </cell>
          <cell r="B418" t="str">
            <v>C</v>
          </cell>
          <cell r="C418" t="str">
            <v>Closed</v>
          </cell>
          <cell r="D418" t="str">
            <v>O - Pilot Study - Prof D MacAllan</v>
          </cell>
          <cell r="E418" t="str">
            <v>Derek Clive Macallan</v>
          </cell>
          <cell r="F418">
            <v>73050</v>
          </cell>
        </row>
        <row r="419">
          <cell r="A419" t="str">
            <v>10397-27</v>
          </cell>
          <cell r="B419" t="str">
            <v>C</v>
          </cell>
          <cell r="C419" t="str">
            <v>Closed</v>
          </cell>
          <cell r="D419" t="str">
            <v>O - Pilot Study - Dr G Cockerill</v>
          </cell>
          <cell r="E419" t="str">
            <v>Gillian Wyndham Cockerill</v>
          </cell>
          <cell r="F419">
            <v>42460</v>
          </cell>
        </row>
        <row r="420">
          <cell r="A420" t="str">
            <v>10397-28</v>
          </cell>
          <cell r="B420" t="str">
            <v>C</v>
          </cell>
          <cell r="C420" t="str">
            <v>Closed</v>
          </cell>
          <cell r="D420" t="str">
            <v>O - Pilot Study - Dr B Bax</v>
          </cell>
          <cell r="E420" t="str">
            <v>Bridget Elizabeth Bax</v>
          </cell>
          <cell r="F420">
            <v>73050</v>
          </cell>
        </row>
        <row r="421">
          <cell r="A421" t="str">
            <v>10397-29</v>
          </cell>
          <cell r="B421" t="str">
            <v>C</v>
          </cell>
          <cell r="C421" t="str">
            <v>Closed</v>
          </cell>
          <cell r="D421" t="str">
            <v>O - Pilot Study - Dr F Valderrama</v>
          </cell>
          <cell r="E421" t="str">
            <v>Ferran Valderrama</v>
          </cell>
          <cell r="F421">
            <v>73050</v>
          </cell>
        </row>
        <row r="422">
          <cell r="A422" t="str">
            <v>10397-30</v>
          </cell>
          <cell r="B422" t="str">
            <v>C</v>
          </cell>
          <cell r="C422" t="str">
            <v>Closed</v>
          </cell>
          <cell r="D422" t="str">
            <v>O - Pilot Study - Dr S Rice</v>
          </cell>
          <cell r="E422" t="str">
            <v>Suman Rice</v>
          </cell>
          <cell r="F422">
            <v>73050</v>
          </cell>
        </row>
        <row r="423">
          <cell r="A423" t="str">
            <v>10397-31</v>
          </cell>
          <cell r="B423" t="str">
            <v>C</v>
          </cell>
          <cell r="C423" t="str">
            <v>Closed</v>
          </cell>
          <cell r="D423" t="str">
            <v>O - Pilot Study - Dr T Barrick</v>
          </cell>
          <cell r="E423" t="str">
            <v>Thomas Richard Barrick</v>
          </cell>
          <cell r="F423">
            <v>73050</v>
          </cell>
        </row>
        <row r="424">
          <cell r="A424" t="str">
            <v>10397-32</v>
          </cell>
          <cell r="B424" t="str">
            <v>C</v>
          </cell>
          <cell r="C424" t="str">
            <v>Closed</v>
          </cell>
          <cell r="D424" t="str">
            <v>O - Pilot Study - Prof P Butcher</v>
          </cell>
          <cell r="E424" t="str">
            <v>Philip David Butcher</v>
          </cell>
          <cell r="F424">
            <v>73050</v>
          </cell>
        </row>
        <row r="425">
          <cell r="A425" t="str">
            <v>10397-33</v>
          </cell>
          <cell r="B425" t="str">
            <v>C</v>
          </cell>
          <cell r="C425" t="str">
            <v>Closed</v>
          </cell>
          <cell r="D425" t="str">
            <v>G - EUC -MRI Award - Dr F Howe</v>
          </cell>
          <cell r="E425" t="str">
            <v>Franklyn Arron Howe</v>
          </cell>
          <cell r="F425">
            <v>73050</v>
          </cell>
        </row>
        <row r="426">
          <cell r="A426" t="str">
            <v>10397-34</v>
          </cell>
          <cell r="B426" t="str">
            <v>N</v>
          </cell>
          <cell r="C426" t="str">
            <v>Active</v>
          </cell>
          <cell r="D426" t="str">
            <v>A - EUC - Capital Equipment over 10K</v>
          </cell>
          <cell r="E426" t="str">
            <v>Ian Paul Connoley</v>
          </cell>
          <cell r="F426">
            <v>43677</v>
          </cell>
        </row>
        <row r="427">
          <cell r="A427" t="str">
            <v>10397-35</v>
          </cell>
          <cell r="B427" t="str">
            <v>C</v>
          </cell>
          <cell r="C427" t="str">
            <v>Closed</v>
          </cell>
          <cell r="D427" t="str">
            <v>O - Pilot Study - Dr S Kim</v>
          </cell>
          <cell r="E427" t="str">
            <v>Soo-Hyun Kim</v>
          </cell>
          <cell r="F427">
            <v>42735</v>
          </cell>
        </row>
        <row r="428">
          <cell r="A428" t="str">
            <v>10397-36</v>
          </cell>
          <cell r="B428" t="str">
            <v>C</v>
          </cell>
          <cell r="C428" t="str">
            <v>Closed</v>
          </cell>
          <cell r="D428" t="str">
            <v>O - Pilot Study - Dr K Torok</v>
          </cell>
          <cell r="E428" t="str">
            <v>Katalin Torok</v>
          </cell>
          <cell r="F428">
            <v>42735</v>
          </cell>
        </row>
        <row r="429">
          <cell r="A429" t="str">
            <v>10397-37</v>
          </cell>
          <cell r="B429" t="str">
            <v>C</v>
          </cell>
          <cell r="C429" t="str">
            <v>Closed</v>
          </cell>
          <cell r="D429" t="str">
            <v>O - Pilot Study - Dr V Carroll</v>
          </cell>
          <cell r="E429" t="str">
            <v>Veronica Carroll</v>
          </cell>
          <cell r="F429">
            <v>42735</v>
          </cell>
        </row>
        <row r="430">
          <cell r="A430" t="str">
            <v>10397-38</v>
          </cell>
          <cell r="B430" t="str">
            <v>C</v>
          </cell>
          <cell r="C430" t="str">
            <v>Closed</v>
          </cell>
          <cell r="D430" t="str">
            <v>O - Pilot Study - Dr E Torsney</v>
          </cell>
          <cell r="E430" t="str">
            <v>Jude Keya</v>
          </cell>
          <cell r="F430">
            <v>42369</v>
          </cell>
        </row>
        <row r="431">
          <cell r="A431" t="str">
            <v>10398-10</v>
          </cell>
          <cell r="B431" t="str">
            <v>N</v>
          </cell>
          <cell r="C431" t="str">
            <v>Active</v>
          </cell>
          <cell r="D431" t="str">
            <v>G - Equipment Users Fund-Maintenance</v>
          </cell>
          <cell r="E431" t="str">
            <v>Ian Paul Connoley</v>
          </cell>
          <cell r="F431">
            <v>73050</v>
          </cell>
        </row>
        <row r="432">
          <cell r="A432" t="str">
            <v>10399-10</v>
          </cell>
          <cell r="B432" t="str">
            <v>N</v>
          </cell>
          <cell r="C432" t="str">
            <v>Active</v>
          </cell>
          <cell r="D432" t="str">
            <v>G - Equipment Users Fund - Repairs</v>
          </cell>
          <cell r="E432" t="str">
            <v>Ian Paul Connoley</v>
          </cell>
          <cell r="F432">
            <v>73050</v>
          </cell>
        </row>
        <row r="433">
          <cell r="A433" t="str">
            <v>10400-10</v>
          </cell>
          <cell r="B433" t="str">
            <v>C</v>
          </cell>
          <cell r="C433" t="str">
            <v>Closed</v>
          </cell>
          <cell r="D433" t="str">
            <v>G - Presentation equipment replacement</v>
          </cell>
          <cell r="E433" t="str">
            <v>Robert Harris</v>
          </cell>
          <cell r="F433">
            <v>73050</v>
          </cell>
        </row>
        <row r="434">
          <cell r="A434" t="str">
            <v>10401-10</v>
          </cell>
          <cell r="B434" t="str">
            <v>C</v>
          </cell>
          <cell r="C434" t="str">
            <v>Closed</v>
          </cell>
          <cell r="D434" t="str">
            <v>G - Biomics Protein Fractionation System</v>
          </cell>
          <cell r="E434" t="str">
            <v>Gary Russell Coulton</v>
          </cell>
          <cell r="F434">
            <v>73050</v>
          </cell>
        </row>
        <row r="435">
          <cell r="A435" t="str">
            <v>10402-10</v>
          </cell>
          <cell r="B435" t="str">
            <v>C</v>
          </cell>
          <cell r="C435" t="str">
            <v>Closed</v>
          </cell>
          <cell r="D435" t="str">
            <v>G - Prof West-Consultancy agreements</v>
          </cell>
          <cell r="E435" t="str">
            <v>Vivienne Alexandra Monk</v>
          </cell>
          <cell r="F435">
            <v>73050</v>
          </cell>
        </row>
        <row r="436">
          <cell r="A436" t="str">
            <v>10403-10</v>
          </cell>
          <cell r="B436" t="str">
            <v>C</v>
          </cell>
          <cell r="C436" t="str">
            <v>Closed</v>
          </cell>
          <cell r="D436" t="str">
            <v>G - Media Services</v>
          </cell>
          <cell r="E436" t="str">
            <v>Duncan James Larkin</v>
          </cell>
          <cell r="F436">
            <v>73050</v>
          </cell>
        </row>
        <row r="437">
          <cell r="A437" t="str">
            <v>10403-11</v>
          </cell>
          <cell r="B437" t="str">
            <v>C</v>
          </cell>
          <cell r="C437" t="str">
            <v>Closed</v>
          </cell>
          <cell r="D437" t="str">
            <v>G - Media Services - Print</v>
          </cell>
          <cell r="E437" t="str">
            <v>Duncan James Larkin</v>
          </cell>
          <cell r="F437">
            <v>73050</v>
          </cell>
        </row>
        <row r="438">
          <cell r="A438" t="str">
            <v>10403-12</v>
          </cell>
          <cell r="B438" t="str">
            <v>N</v>
          </cell>
          <cell r="C438" t="str">
            <v>Active</v>
          </cell>
          <cell r="D438" t="str">
            <v>G - Digital Services - Design and Print</v>
          </cell>
          <cell r="E438" t="str">
            <v>Duncan James Larkin</v>
          </cell>
          <cell r="F438">
            <v>73050</v>
          </cell>
        </row>
        <row r="439">
          <cell r="A439" t="str">
            <v>10403-13</v>
          </cell>
          <cell r="B439" t="str">
            <v>N</v>
          </cell>
          <cell r="C439" t="str">
            <v>Active</v>
          </cell>
          <cell r="D439" t="str">
            <v>G - Digital Services - Photography</v>
          </cell>
          <cell r="E439" t="str">
            <v>Duncan James Larkin</v>
          </cell>
          <cell r="F439">
            <v>73050</v>
          </cell>
        </row>
        <row r="440">
          <cell r="A440" t="str">
            <v>10404-10</v>
          </cell>
          <cell r="B440" t="str">
            <v>N</v>
          </cell>
          <cell r="C440" t="str">
            <v>Active</v>
          </cell>
          <cell r="D440" t="str">
            <v>G - Digital Services- General</v>
          </cell>
          <cell r="E440" t="str">
            <v>Robert Harris</v>
          </cell>
          <cell r="F440">
            <v>73050</v>
          </cell>
        </row>
        <row r="441">
          <cell r="A441" t="str">
            <v>10404-11</v>
          </cell>
          <cell r="B441" t="str">
            <v>N</v>
          </cell>
          <cell r="C441" t="str">
            <v>Active</v>
          </cell>
          <cell r="D441" t="str">
            <v>G - SGUL Central Printing Services</v>
          </cell>
          <cell r="E441" t="str">
            <v>Robert Harris</v>
          </cell>
          <cell r="F441">
            <v>73050</v>
          </cell>
        </row>
        <row r="442">
          <cell r="A442" t="str">
            <v>10405-10</v>
          </cell>
          <cell r="B442" t="str">
            <v>N</v>
          </cell>
          <cell r="C442" t="str">
            <v>Active</v>
          </cell>
          <cell r="D442" t="str">
            <v>G - Digital Services - Teaching Costs</v>
          </cell>
          <cell r="E442" t="str">
            <v>David Iveson</v>
          </cell>
          <cell r="F442">
            <v>73050</v>
          </cell>
        </row>
        <row r="443">
          <cell r="A443" t="str">
            <v>10406-10</v>
          </cell>
          <cell r="B443" t="str">
            <v>N</v>
          </cell>
          <cell r="C443" t="str">
            <v>Active</v>
          </cell>
          <cell r="D443" t="str">
            <v>G - Facilities ID cards</v>
          </cell>
          <cell r="E443" t="str">
            <v>Elizabeth Sarah Singers</v>
          </cell>
          <cell r="F443">
            <v>73050</v>
          </cell>
        </row>
        <row r="444">
          <cell r="A444" t="str">
            <v>10407-10</v>
          </cell>
          <cell r="B444" t="str">
            <v>C</v>
          </cell>
          <cell r="C444" t="str">
            <v>Closed</v>
          </cell>
          <cell r="D444" t="str">
            <v>G - Academic Serv.-SSM general costs</v>
          </cell>
          <cell r="E444" t="str">
            <v>Leigh Jane Gallagher</v>
          </cell>
          <cell r="F444">
            <v>73050</v>
          </cell>
        </row>
        <row r="445">
          <cell r="A445" t="str">
            <v>10408-10</v>
          </cell>
          <cell r="B445" t="str">
            <v>C</v>
          </cell>
          <cell r="C445" t="str">
            <v>Closed</v>
          </cell>
          <cell r="D445" t="str">
            <v>G - Academic Serv.-Cycle 2 copying</v>
          </cell>
          <cell r="E445" t="str">
            <v>Robert Harris</v>
          </cell>
          <cell r="F445">
            <v>73050</v>
          </cell>
        </row>
        <row r="446">
          <cell r="A446" t="str">
            <v>10409-10</v>
          </cell>
          <cell r="B446" t="str">
            <v>C</v>
          </cell>
          <cell r="C446" t="str">
            <v>Closed</v>
          </cell>
          <cell r="D446" t="str">
            <v>G - Cycle One Photocopying</v>
          </cell>
          <cell r="E446" t="str">
            <v>Robert Harris</v>
          </cell>
          <cell r="F446">
            <v>73050</v>
          </cell>
        </row>
        <row r="447">
          <cell r="A447" t="str">
            <v>10410-10</v>
          </cell>
          <cell r="B447" t="str">
            <v>C</v>
          </cell>
          <cell r="C447" t="str">
            <v>Closed</v>
          </cell>
          <cell r="D447" t="str">
            <v>G - Lab.coats for students CLOSED</v>
          </cell>
          <cell r="E447" t="str">
            <v>Lynn Plowright</v>
          </cell>
          <cell r="F447">
            <v>73050</v>
          </cell>
        </row>
        <row r="448">
          <cell r="A448" t="str">
            <v>10411-10</v>
          </cell>
          <cell r="B448" t="str">
            <v>N</v>
          </cell>
          <cell r="C448" t="str">
            <v>Active</v>
          </cell>
          <cell r="D448" t="str">
            <v>G - Printing - MPharm</v>
          </cell>
          <cell r="E448" t="str">
            <v>Iain Andrew Greenwood</v>
          </cell>
          <cell r="F448">
            <v>73050</v>
          </cell>
        </row>
        <row r="449">
          <cell r="A449" t="str">
            <v>10412-10</v>
          </cell>
          <cell r="B449" t="str">
            <v>C</v>
          </cell>
          <cell r="C449" t="str">
            <v>Closed</v>
          </cell>
          <cell r="D449" t="str">
            <v>G - Lab Support - Other charges</v>
          </cell>
          <cell r="E449" t="str">
            <v>Lynn Plowright</v>
          </cell>
          <cell r="F449">
            <v>73050</v>
          </cell>
        </row>
        <row r="450">
          <cell r="A450" t="str">
            <v>10413-10</v>
          </cell>
          <cell r="B450" t="str">
            <v>N</v>
          </cell>
          <cell r="C450" t="str">
            <v>Active</v>
          </cell>
          <cell r="D450" t="str">
            <v>G - Lab Support costs- Teaching</v>
          </cell>
          <cell r="E450" t="str">
            <v>Lynn Plowright</v>
          </cell>
          <cell r="F450">
            <v>73050</v>
          </cell>
        </row>
        <row r="451">
          <cell r="A451" t="str">
            <v>10414-10</v>
          </cell>
          <cell r="B451" t="str">
            <v>C</v>
          </cell>
          <cell r="C451" t="str">
            <v>Closed</v>
          </cell>
          <cell r="D451" t="str">
            <v>G - Buildings- General- Internal Area</v>
          </cell>
          <cell r="E451" t="str">
            <v>Ian Spires</v>
          </cell>
          <cell r="F451">
            <v>73050</v>
          </cell>
        </row>
        <row r="452">
          <cell r="A452" t="str">
            <v>10415-10</v>
          </cell>
          <cell r="B452" t="str">
            <v>C</v>
          </cell>
          <cell r="C452" t="str">
            <v>Closed</v>
          </cell>
          <cell r="D452" t="str">
            <v>G - Building-General- External Area</v>
          </cell>
          <cell r="E452" t="str">
            <v>Mr M A Smith</v>
          </cell>
          <cell r="F452">
            <v>73050</v>
          </cell>
        </row>
        <row r="453">
          <cell r="A453" t="str">
            <v>10416-10</v>
          </cell>
          <cell r="B453" t="str">
            <v>C</v>
          </cell>
          <cell r="C453" t="str">
            <v>Closed</v>
          </cell>
          <cell r="D453" t="str">
            <v>G - Premises Costs-Blocks B-Grosvenor Wing</v>
          </cell>
          <cell r="E453" t="str">
            <v>Mr M A Smith</v>
          </cell>
          <cell r="F453">
            <v>73050</v>
          </cell>
        </row>
        <row r="454">
          <cell r="A454" t="str">
            <v>10416-11</v>
          </cell>
          <cell r="B454" t="str">
            <v>C</v>
          </cell>
          <cell r="C454" t="str">
            <v>Closed</v>
          </cell>
          <cell r="D454" t="str">
            <v>G - Grosvenor Wing - facilities costs</v>
          </cell>
          <cell r="E454" t="str">
            <v>Derek Waldo Bannister</v>
          </cell>
          <cell r="F454">
            <v>73050</v>
          </cell>
        </row>
        <row r="455">
          <cell r="A455" t="str">
            <v>10417-10</v>
          </cell>
          <cell r="B455" t="str">
            <v>N</v>
          </cell>
          <cell r="C455" t="str">
            <v>Active</v>
          </cell>
          <cell r="D455" t="str">
            <v>G - Premises Costs- Block C - Hunter Wing</v>
          </cell>
          <cell r="E455" t="str">
            <v>Nicholas John Creasey</v>
          </cell>
          <cell r="F455">
            <v>73050</v>
          </cell>
        </row>
        <row r="456">
          <cell r="A456" t="str">
            <v>10417-11</v>
          </cell>
          <cell r="B456" t="str">
            <v>N</v>
          </cell>
          <cell r="C456" t="str">
            <v>Active</v>
          </cell>
          <cell r="D456" t="str">
            <v>G - Hunter Wing- facilities cost</v>
          </cell>
          <cell r="E456" t="str">
            <v>Elizabeth Sarah Singers</v>
          </cell>
          <cell r="F456">
            <v>73050</v>
          </cell>
        </row>
        <row r="457">
          <cell r="A457" t="str">
            <v>10418-10</v>
          </cell>
          <cell r="B457" t="str">
            <v>N</v>
          </cell>
          <cell r="C457" t="str">
            <v>Active</v>
          </cell>
          <cell r="D457" t="str">
            <v>G - Premises Costs-Blocks (G1&amp;G2)-Jenner Wing</v>
          </cell>
          <cell r="E457" t="str">
            <v>Nicholas John Creasey</v>
          </cell>
          <cell r="F457">
            <v>73050</v>
          </cell>
        </row>
        <row r="458">
          <cell r="A458" t="str">
            <v>10418-11</v>
          </cell>
          <cell r="B458" t="str">
            <v>N</v>
          </cell>
          <cell r="C458" t="str">
            <v>Active</v>
          </cell>
          <cell r="D458" t="str">
            <v>G - Jenner Wing - facilities costs</v>
          </cell>
          <cell r="E458" t="str">
            <v>Elizabeth Sarah Singers</v>
          </cell>
          <cell r="F458">
            <v>73050</v>
          </cell>
        </row>
        <row r="459">
          <cell r="A459" t="str">
            <v>10419-10</v>
          </cell>
          <cell r="B459" t="str">
            <v>N</v>
          </cell>
          <cell r="C459" t="str">
            <v>Active</v>
          </cell>
          <cell r="D459" t="str">
            <v>G - Premises Costs-Block F- BRF Building</v>
          </cell>
          <cell r="E459" t="str">
            <v>Nicholas John Creasey</v>
          </cell>
          <cell r="F459">
            <v>73050</v>
          </cell>
        </row>
        <row r="460">
          <cell r="A460" t="str">
            <v>10419-11</v>
          </cell>
          <cell r="B460" t="str">
            <v>N</v>
          </cell>
          <cell r="C460" t="str">
            <v>Active</v>
          </cell>
          <cell r="D460" t="str">
            <v>G - BRF facilities costs</v>
          </cell>
          <cell r="E460" t="str">
            <v>Elizabeth Sarah Singers</v>
          </cell>
          <cell r="F460">
            <v>73050</v>
          </cell>
        </row>
        <row r="461">
          <cell r="A461" t="str">
            <v>10420-10</v>
          </cell>
          <cell r="B461" t="str">
            <v>C</v>
          </cell>
          <cell r="C461" t="str">
            <v>Closed</v>
          </cell>
          <cell r="D461" t="str">
            <v>G - Premises Costs - Ingleby House</v>
          </cell>
          <cell r="E461" t="str">
            <v>Mr M A Smith</v>
          </cell>
          <cell r="F461">
            <v>73050</v>
          </cell>
        </row>
        <row r="462">
          <cell r="A462" t="str">
            <v>10421-10</v>
          </cell>
          <cell r="B462" t="str">
            <v>N</v>
          </cell>
          <cell r="C462" t="str">
            <v>Active</v>
          </cell>
          <cell r="D462" t="str">
            <v>G - Premises Costs- Corporate Div- Estates &amp; Fac</v>
          </cell>
          <cell r="E462" t="str">
            <v>Elizabeth Sarah Singers</v>
          </cell>
          <cell r="F462">
            <v>73050</v>
          </cell>
        </row>
        <row r="463">
          <cell r="A463" t="str">
            <v>10421-11</v>
          </cell>
          <cell r="B463" t="str">
            <v>C</v>
          </cell>
          <cell r="C463" t="str">
            <v>Closed</v>
          </cell>
          <cell r="D463" t="str">
            <v>G - Utilities Income</v>
          </cell>
          <cell r="E463" t="str">
            <v>Derek Waldo Bannister</v>
          </cell>
          <cell r="F463">
            <v>73050</v>
          </cell>
        </row>
        <row r="464">
          <cell r="A464" t="str">
            <v>10421-12</v>
          </cell>
          <cell r="B464" t="str">
            <v>C</v>
          </cell>
          <cell r="C464" t="str">
            <v>Closed</v>
          </cell>
          <cell r="D464" t="str">
            <v>G - Rental Income on space</v>
          </cell>
          <cell r="E464" t="str">
            <v>Derek Waldo Bannister</v>
          </cell>
          <cell r="F464">
            <v>73050</v>
          </cell>
        </row>
        <row r="465">
          <cell r="A465" t="str">
            <v>10421-13</v>
          </cell>
          <cell r="B465" t="str">
            <v>C</v>
          </cell>
          <cell r="C465" t="str">
            <v>Closed</v>
          </cell>
          <cell r="D465" t="str">
            <v>G - Property Space Charge Income &amp; Expenditure</v>
          </cell>
          <cell r="E465" t="str">
            <v>Derek Waldo Bannister</v>
          </cell>
          <cell r="F465">
            <v>73050</v>
          </cell>
        </row>
        <row r="466">
          <cell r="A466" t="str">
            <v>10422-10</v>
          </cell>
          <cell r="B466" t="str">
            <v>C</v>
          </cell>
          <cell r="C466" t="str">
            <v>Closed</v>
          </cell>
          <cell r="D466" t="str">
            <v>G - Premises Costs-Block E-Antisoma Building</v>
          </cell>
          <cell r="E466" t="str">
            <v>Mr M A Smith</v>
          </cell>
          <cell r="F466">
            <v>73050</v>
          </cell>
        </row>
        <row r="467">
          <cell r="A467" t="str">
            <v>10423-10</v>
          </cell>
          <cell r="B467" t="str">
            <v>C</v>
          </cell>
          <cell r="C467" t="str">
            <v>Closed</v>
          </cell>
          <cell r="D467" t="str">
            <v>G - Clive Robinson Relocation CLOSED</v>
          </cell>
          <cell r="E467" t="str">
            <v>Vaughan Trevor Williams</v>
          </cell>
          <cell r="F467">
            <v>73050</v>
          </cell>
        </row>
        <row r="468">
          <cell r="A468" t="str">
            <v>10424-10</v>
          </cell>
          <cell r="B468" t="str">
            <v>C</v>
          </cell>
          <cell r="C468" t="str">
            <v>Closed</v>
          </cell>
          <cell r="D468" t="str">
            <v>G - HEFCE backlog maintenance</v>
          </cell>
          <cell r="E468" t="str">
            <v>Derek Waldo Bannister</v>
          </cell>
          <cell r="F468">
            <v>73050</v>
          </cell>
        </row>
        <row r="469">
          <cell r="A469" t="str">
            <v>10425-10</v>
          </cell>
          <cell r="B469" t="str">
            <v>C</v>
          </cell>
          <cell r="C469" t="str">
            <v>Closed</v>
          </cell>
          <cell r="D469" t="str">
            <v>G - Premises costs- 70 Cranmer Terrace -Exps</v>
          </cell>
          <cell r="E469" t="str">
            <v>Ian Spires</v>
          </cell>
          <cell r="F469">
            <v>73050</v>
          </cell>
        </row>
        <row r="470">
          <cell r="A470" t="str">
            <v>10426-10</v>
          </cell>
          <cell r="B470" t="str">
            <v>C</v>
          </cell>
          <cell r="C470" t="str">
            <v>Closed</v>
          </cell>
          <cell r="D470" t="str">
            <v>G - Premises cost- Block A-Lanesborough Wing</v>
          </cell>
          <cell r="E470" t="str">
            <v>Mr M A Smith</v>
          </cell>
          <cell r="F470">
            <v>73050</v>
          </cell>
        </row>
        <row r="471">
          <cell r="A471" t="str">
            <v>10427-10</v>
          </cell>
          <cell r="B471" t="str">
            <v>C</v>
          </cell>
          <cell r="C471" t="str">
            <v>Closed</v>
          </cell>
          <cell r="D471" t="str">
            <v>G - Premises Cost- Block J - Stores</v>
          </cell>
          <cell r="E471" t="str">
            <v>Ian Spires</v>
          </cell>
          <cell r="F471">
            <v>73050</v>
          </cell>
        </row>
        <row r="472">
          <cell r="A472" t="str">
            <v>10428-10</v>
          </cell>
          <cell r="B472" t="str">
            <v>C</v>
          </cell>
          <cell r="C472" t="str">
            <v>Closed</v>
          </cell>
          <cell r="D472" t="str">
            <v>G - Premises- Workshop -Rechargeable</v>
          </cell>
          <cell r="E472" t="str">
            <v>Elizabeth Sarah Singers</v>
          </cell>
          <cell r="F472">
            <v>73050</v>
          </cell>
        </row>
        <row r="473">
          <cell r="A473" t="str">
            <v>10428-11</v>
          </cell>
          <cell r="B473" t="str">
            <v>N</v>
          </cell>
          <cell r="C473" t="str">
            <v>Active</v>
          </cell>
          <cell r="D473" t="str">
            <v>G - Handyman Service-  On-site building &amp; fabric repairs</v>
          </cell>
          <cell r="E473" t="str">
            <v>Trevor Ewart McIlree</v>
          </cell>
          <cell r="F473">
            <v>73050</v>
          </cell>
        </row>
        <row r="474">
          <cell r="A474" t="str">
            <v>10429-10</v>
          </cell>
          <cell r="B474" t="str">
            <v>C</v>
          </cell>
          <cell r="C474" t="str">
            <v>Closed</v>
          </cell>
          <cell r="D474" t="str">
            <v>G - Fire Doors/Compartmentalisation Project</v>
          </cell>
          <cell r="E474" t="str">
            <v>Derek Waldo Bannister</v>
          </cell>
          <cell r="F474">
            <v>73050</v>
          </cell>
        </row>
        <row r="475">
          <cell r="A475" t="str">
            <v>10430-10</v>
          </cell>
          <cell r="B475" t="str">
            <v>C</v>
          </cell>
          <cell r="C475" t="str">
            <v>Closed</v>
          </cell>
          <cell r="D475" t="str">
            <v>G - Emergency Lighting System Upgrade</v>
          </cell>
          <cell r="E475" t="str">
            <v>Derek Waldo Bannister</v>
          </cell>
          <cell r="F475">
            <v>73050</v>
          </cell>
        </row>
        <row r="476">
          <cell r="A476" t="str">
            <v>10431-10</v>
          </cell>
          <cell r="B476" t="str">
            <v>N</v>
          </cell>
          <cell r="C476" t="str">
            <v>Active</v>
          </cell>
          <cell r="D476" t="str">
            <v>G - IS - General Expense</v>
          </cell>
          <cell r="E476" t="str">
            <v>Robert Samuel Churm</v>
          </cell>
          <cell r="F476">
            <v>73050</v>
          </cell>
        </row>
        <row r="477">
          <cell r="A477" t="str">
            <v>10432-10</v>
          </cell>
          <cell r="B477" t="str">
            <v>N</v>
          </cell>
          <cell r="C477" t="str">
            <v>Active</v>
          </cell>
          <cell r="D477" t="str">
            <v>G - Management Services - General</v>
          </cell>
          <cell r="E477" t="str">
            <v>Andrew Judycki</v>
          </cell>
          <cell r="F477">
            <v>73050</v>
          </cell>
        </row>
        <row r="478">
          <cell r="A478" t="str">
            <v>10433-10</v>
          </cell>
          <cell r="B478" t="str">
            <v>C</v>
          </cell>
          <cell r="C478" t="str">
            <v>Closed</v>
          </cell>
          <cell r="D478" t="str">
            <v>G - Research Information System</v>
          </cell>
          <cell r="E478" t="str">
            <v>Andrew Judycki</v>
          </cell>
          <cell r="F478">
            <v>73050</v>
          </cell>
        </row>
        <row r="479">
          <cell r="A479" t="str">
            <v>10434-10</v>
          </cell>
          <cell r="B479" t="str">
            <v>C</v>
          </cell>
          <cell r="C479" t="str">
            <v>Closed</v>
          </cell>
          <cell r="D479" t="str">
            <v>G - Enterprise &amp; Innovation - HEIF3</v>
          </cell>
          <cell r="E479" t="str">
            <v>Richard William Davies</v>
          </cell>
          <cell r="F479">
            <v>73050</v>
          </cell>
        </row>
        <row r="480">
          <cell r="A480" t="str">
            <v>10435-10</v>
          </cell>
          <cell r="B480" t="str">
            <v>C</v>
          </cell>
          <cell r="C480" t="str">
            <v>Closed</v>
          </cell>
          <cell r="D480" t="str">
            <v>G - BUSINESS CREATION HEIF3</v>
          </cell>
          <cell r="E480" t="str">
            <v>Mr M A Smith</v>
          </cell>
          <cell r="F480">
            <v>73050</v>
          </cell>
        </row>
        <row r="481">
          <cell r="A481" t="str">
            <v>10436-10</v>
          </cell>
          <cell r="B481" t="str">
            <v>C</v>
          </cell>
          <cell r="C481" t="str">
            <v>Closed</v>
          </cell>
          <cell r="D481" t="str">
            <v>G - CONSULTING HEIF3</v>
          </cell>
          <cell r="E481" t="str">
            <v>Richard William Davies</v>
          </cell>
          <cell r="F481">
            <v>73050</v>
          </cell>
        </row>
        <row r="482">
          <cell r="A482" t="str">
            <v>10437-10</v>
          </cell>
          <cell r="B482" t="str">
            <v>C</v>
          </cell>
          <cell r="C482" t="str">
            <v>Closed</v>
          </cell>
          <cell r="D482" t="str">
            <v>G - CORE TEAM HEIF3</v>
          </cell>
          <cell r="E482" t="str">
            <v>Mr M A Smith</v>
          </cell>
          <cell r="F482">
            <v>73050</v>
          </cell>
        </row>
        <row r="483">
          <cell r="A483" t="str">
            <v>10438-10</v>
          </cell>
          <cell r="B483" t="str">
            <v>C</v>
          </cell>
          <cell r="C483" t="str">
            <v>Closed</v>
          </cell>
          <cell r="D483" t="str">
            <v>G - ASSOCIATE DEAN HEIF3</v>
          </cell>
          <cell r="E483" t="str">
            <v>Mr M A Smith</v>
          </cell>
          <cell r="F483">
            <v>73050</v>
          </cell>
        </row>
        <row r="484">
          <cell r="A484" t="str">
            <v>10439-10</v>
          </cell>
          <cell r="B484" t="str">
            <v>C</v>
          </cell>
          <cell r="C484" t="str">
            <v>Closed</v>
          </cell>
          <cell r="D484" t="str">
            <v>G - ENTREPRENEURSHIP CENTRE HEIF3</v>
          </cell>
          <cell r="E484" t="str">
            <v>Richard William Davies</v>
          </cell>
          <cell r="F484">
            <v>73050</v>
          </cell>
        </row>
        <row r="485">
          <cell r="A485" t="str">
            <v>10440-10</v>
          </cell>
          <cell r="B485" t="str">
            <v>C</v>
          </cell>
          <cell r="C485" t="str">
            <v>Closed</v>
          </cell>
          <cell r="D485" t="str">
            <v>G - Enterprise Service Income</v>
          </cell>
          <cell r="E485" t="str">
            <v>Mr M A Smith</v>
          </cell>
          <cell r="F485">
            <v>73050</v>
          </cell>
        </row>
        <row r="486">
          <cell r="A486" t="str">
            <v>10441-10</v>
          </cell>
          <cell r="B486" t="str">
            <v>C</v>
          </cell>
          <cell r="C486" t="str">
            <v>Closed</v>
          </cell>
          <cell r="D486" t="str">
            <v>G - LIFE SCIENCES HEIF 3</v>
          </cell>
          <cell r="E486" t="str">
            <v>Richard William Davies</v>
          </cell>
          <cell r="F486">
            <v>73050</v>
          </cell>
        </row>
        <row r="487">
          <cell r="A487" t="str">
            <v>10442-10</v>
          </cell>
          <cell r="B487" t="str">
            <v>C</v>
          </cell>
          <cell r="C487" t="str">
            <v>Closed</v>
          </cell>
          <cell r="D487" t="str">
            <v>G - MARKETING HEIF3</v>
          </cell>
          <cell r="E487" t="str">
            <v>Richard William Davies</v>
          </cell>
          <cell r="F487">
            <v>73050</v>
          </cell>
        </row>
        <row r="488">
          <cell r="A488" t="str">
            <v>10443-10</v>
          </cell>
          <cell r="B488" t="str">
            <v>N</v>
          </cell>
          <cell r="C488" t="str">
            <v>Active</v>
          </cell>
          <cell r="D488" t="str">
            <v>G - Enterprise &amp; Innovation - Royalties</v>
          </cell>
          <cell r="E488" t="str">
            <v>Mark Stephen Cranmer</v>
          </cell>
          <cell r="F488">
            <v>73050</v>
          </cell>
        </row>
        <row r="489">
          <cell r="A489" t="str">
            <v>10444-10</v>
          </cell>
          <cell r="B489" t="str">
            <v>C</v>
          </cell>
          <cell r="C489" t="str">
            <v>Closed</v>
          </cell>
          <cell r="D489" t="str">
            <v>G - SEED FUND HEIF3</v>
          </cell>
          <cell r="E489" t="str">
            <v>Richard William Davies</v>
          </cell>
          <cell r="F489">
            <v>73050</v>
          </cell>
        </row>
        <row r="490">
          <cell r="A490" t="str">
            <v>10445-10</v>
          </cell>
          <cell r="B490" t="str">
            <v>C</v>
          </cell>
          <cell r="C490" t="str">
            <v>Closed</v>
          </cell>
          <cell r="D490" t="str">
            <v>G - WESTFOCUS STIMULUS FUND</v>
          </cell>
          <cell r="E490" t="str">
            <v>Mr M A Smith</v>
          </cell>
          <cell r="F490">
            <v>73050</v>
          </cell>
        </row>
        <row r="491">
          <cell r="A491" t="str">
            <v>10446-10</v>
          </cell>
          <cell r="B491" t="str">
            <v>C</v>
          </cell>
          <cell r="C491" t="str">
            <v>Closed</v>
          </cell>
          <cell r="D491" t="str">
            <v>G - UNIVERSITY TALENT HEIF3</v>
          </cell>
          <cell r="E491" t="str">
            <v>Mr M A Smith</v>
          </cell>
          <cell r="F491">
            <v>73050</v>
          </cell>
        </row>
        <row r="492">
          <cell r="A492" t="str">
            <v>10447-10</v>
          </cell>
          <cell r="B492" t="str">
            <v>C</v>
          </cell>
          <cell r="C492" t="str">
            <v>Closed</v>
          </cell>
          <cell r="D492" t="str">
            <v>G - Finance Depart.-Finance Committee costs CLOSED</v>
          </cell>
          <cell r="E492" t="str">
            <v>Mr M A Smith</v>
          </cell>
          <cell r="F492">
            <v>73050</v>
          </cell>
        </row>
        <row r="493">
          <cell r="A493" t="str">
            <v>10448-10</v>
          </cell>
          <cell r="B493" t="str">
            <v>C</v>
          </cell>
          <cell r="C493" t="str">
            <v>Closed</v>
          </cell>
          <cell r="D493" t="str">
            <v>G - Finance Department - Audit fees</v>
          </cell>
          <cell r="E493" t="str">
            <v>Susan Anne McPheat</v>
          </cell>
          <cell r="F493">
            <v>73050</v>
          </cell>
        </row>
        <row r="494">
          <cell r="A494" t="str">
            <v>10449-10</v>
          </cell>
          <cell r="B494" t="str">
            <v>C</v>
          </cell>
          <cell r="C494" t="str">
            <v>Closed</v>
          </cell>
          <cell r="D494" t="str">
            <v>G - Payroll processing charges CLOSED</v>
          </cell>
          <cell r="E494" t="str">
            <v>Mr M A Smith</v>
          </cell>
          <cell r="F494">
            <v>73050</v>
          </cell>
        </row>
        <row r="495">
          <cell r="A495" t="str">
            <v>10450-10</v>
          </cell>
          <cell r="B495" t="str">
            <v>C</v>
          </cell>
          <cell r="C495" t="str">
            <v>Closed</v>
          </cell>
          <cell r="D495" t="str">
            <v>G - Intell.Property HEIF (income-igar) CLOSED</v>
          </cell>
          <cell r="E495" t="str">
            <v>Mr M A Smith</v>
          </cell>
          <cell r="F495">
            <v>73050</v>
          </cell>
        </row>
        <row r="496">
          <cell r="A496" t="str">
            <v>10451-10</v>
          </cell>
          <cell r="B496" t="str">
            <v>C</v>
          </cell>
          <cell r="C496" t="str">
            <v>Closed</v>
          </cell>
          <cell r="D496" t="str">
            <v>G - Distribution of Royalty Income</v>
          </cell>
          <cell r="E496" t="str">
            <v>Richard William Davies</v>
          </cell>
          <cell r="F496">
            <v>73050</v>
          </cell>
        </row>
        <row r="497">
          <cell r="A497" t="str">
            <v>10452-10</v>
          </cell>
          <cell r="B497" t="str">
            <v>C</v>
          </cell>
          <cell r="C497" t="str">
            <v>Closed</v>
          </cell>
          <cell r="D497" t="str">
            <v>G - Pre-Clinical General-Other Charges CLOSED</v>
          </cell>
          <cell r="E497" t="str">
            <v>Mr M A Smith</v>
          </cell>
          <cell r="F497">
            <v>73050</v>
          </cell>
        </row>
        <row r="498">
          <cell r="A498" t="str">
            <v>10453-10</v>
          </cell>
          <cell r="B498" t="str">
            <v>C</v>
          </cell>
          <cell r="C498" t="str">
            <v>Closed</v>
          </cell>
          <cell r="D498" t="str">
            <v>G - Photocopying &amp; typing BSc dissertations</v>
          </cell>
          <cell r="E498" t="str">
            <v>Karolina Ossowska</v>
          </cell>
          <cell r="F498">
            <v>73050</v>
          </cell>
        </row>
        <row r="499">
          <cell r="A499" t="str">
            <v>10453-11</v>
          </cell>
          <cell r="B499" t="str">
            <v>N</v>
          </cell>
          <cell r="C499" t="str">
            <v>Active</v>
          </cell>
          <cell r="D499" t="str">
            <v>G- Copy of certificate</v>
          </cell>
          <cell r="E499" t="str">
            <v>Jennifer Ruth Laws</v>
          </cell>
          <cell r="F499">
            <v>73050</v>
          </cell>
        </row>
        <row r="500">
          <cell r="A500" t="str">
            <v>10454-10</v>
          </cell>
          <cell r="B500" t="str">
            <v>C</v>
          </cell>
          <cell r="C500" t="str">
            <v>Closed</v>
          </cell>
          <cell r="D500" t="str">
            <v>G - Write off</v>
          </cell>
          <cell r="E500" t="str">
            <v>Nicola Jane Arnold</v>
          </cell>
          <cell r="F500">
            <v>73050</v>
          </cell>
        </row>
        <row r="501">
          <cell r="A501" t="str">
            <v>10454-11</v>
          </cell>
          <cell r="B501" t="str">
            <v>N</v>
          </cell>
          <cell r="C501" t="str">
            <v>Active</v>
          </cell>
          <cell r="D501" t="str">
            <v>F - Funds owing to SGFT Pathology</v>
          </cell>
          <cell r="E501" t="str">
            <v>Nicola Jane Arnold</v>
          </cell>
          <cell r="F501">
            <v>73050</v>
          </cell>
        </row>
        <row r="502">
          <cell r="A502" t="str">
            <v>10455-10</v>
          </cell>
          <cell r="B502" t="str">
            <v>N</v>
          </cell>
          <cell r="C502" t="str">
            <v>Active</v>
          </cell>
          <cell r="D502" t="str">
            <v>G - Finance Department-Other Charges-general</v>
          </cell>
          <cell r="E502" t="str">
            <v>Susan Anne McPheat</v>
          </cell>
          <cell r="F502">
            <v>73050</v>
          </cell>
        </row>
        <row r="503">
          <cell r="A503" t="str">
            <v>10456-10</v>
          </cell>
          <cell r="B503" t="str">
            <v>N</v>
          </cell>
          <cell r="C503" t="str">
            <v>Active</v>
          </cell>
          <cell r="D503" t="str">
            <v>G - JREO general costs</v>
          </cell>
          <cell r="E503" t="str">
            <v>Mark Stephen Cranmer</v>
          </cell>
          <cell r="F503">
            <v>73050</v>
          </cell>
        </row>
        <row r="504">
          <cell r="A504" t="str">
            <v>10456-11</v>
          </cell>
          <cell r="B504" t="str">
            <v>C</v>
          </cell>
          <cell r="C504" t="str">
            <v>Closed</v>
          </cell>
          <cell r="D504" t="str">
            <v>G - REF Investment</v>
          </cell>
          <cell r="E504" t="str">
            <v>Stephanie Janet Hazlehurst</v>
          </cell>
          <cell r="F504">
            <v>73050</v>
          </cell>
        </row>
        <row r="505">
          <cell r="A505" t="str">
            <v>10456-12</v>
          </cell>
          <cell r="B505" t="str">
            <v>C</v>
          </cell>
          <cell r="C505" t="str">
            <v>Closed</v>
          </cell>
          <cell r="D505" t="str">
            <v>G - REF Salaries to be met from grants</v>
          </cell>
          <cell r="E505" t="str">
            <v>Stephanie Janet Hazlehurst</v>
          </cell>
          <cell r="F505">
            <v>73050</v>
          </cell>
        </row>
        <row r="506">
          <cell r="A506" t="str">
            <v>10457-10</v>
          </cell>
          <cell r="B506" t="str">
            <v>C</v>
          </cell>
          <cell r="C506" t="str">
            <v>Closed</v>
          </cell>
          <cell r="D506" t="str">
            <v>G - Provision for Bad Debts CLOSED</v>
          </cell>
          <cell r="E506" t="str">
            <v>Mr M A Smith</v>
          </cell>
          <cell r="F506">
            <v>73050</v>
          </cell>
        </row>
        <row r="507">
          <cell r="A507" t="str">
            <v>10458-10</v>
          </cell>
          <cell r="B507" t="str">
            <v>C</v>
          </cell>
          <cell r="C507" t="str">
            <v>Closed</v>
          </cell>
          <cell r="D507" t="str">
            <v>G - General Clinical Teaching</v>
          </cell>
          <cell r="E507" t="str">
            <v>Mr M A Smith</v>
          </cell>
          <cell r="F507">
            <v>73050</v>
          </cell>
        </row>
        <row r="508">
          <cell r="A508" t="str">
            <v>10459-10</v>
          </cell>
          <cell r="B508" t="str">
            <v>C</v>
          </cell>
          <cell r="C508" t="str">
            <v>Closed</v>
          </cell>
          <cell r="D508" t="str">
            <v>G - Finance Department-Other Charges-miscell</v>
          </cell>
          <cell r="E508" t="str">
            <v>Mr M A Smith</v>
          </cell>
          <cell r="F508">
            <v>73050</v>
          </cell>
        </row>
        <row r="509">
          <cell r="A509" t="str">
            <v>10460-10</v>
          </cell>
          <cell r="B509" t="str">
            <v>C</v>
          </cell>
          <cell r="C509" t="str">
            <v>Closed</v>
          </cell>
          <cell r="D509" t="str">
            <v>G - Other Admin Other charges</v>
          </cell>
          <cell r="E509" t="str">
            <v>John Warburton Unsworth</v>
          </cell>
          <cell r="F509">
            <v>73050</v>
          </cell>
        </row>
        <row r="510">
          <cell r="A510" t="str">
            <v>10461-10</v>
          </cell>
          <cell r="B510" t="str">
            <v>N</v>
          </cell>
          <cell r="C510" t="str">
            <v>Active</v>
          </cell>
          <cell r="D510" t="str">
            <v>G - Staff Development</v>
          </cell>
          <cell r="E510" t="str">
            <v>Rebecca Louise Henry-Litteck</v>
          </cell>
          <cell r="F510">
            <v>73050</v>
          </cell>
        </row>
        <row r="511">
          <cell r="A511" t="str">
            <v>10462-10</v>
          </cell>
          <cell r="B511" t="str">
            <v>N</v>
          </cell>
          <cell r="C511" t="str">
            <v>Active</v>
          </cell>
          <cell r="D511" t="str">
            <v>G - Diversity &amp; Inclusion</v>
          </cell>
          <cell r="E511" t="str">
            <v>Jennifer Lynne Winters</v>
          </cell>
          <cell r="F511">
            <v>73050</v>
          </cell>
        </row>
        <row r="512">
          <cell r="A512" t="str">
            <v>10463-10</v>
          </cell>
          <cell r="B512" t="str">
            <v>N</v>
          </cell>
          <cell r="C512" t="str">
            <v>Active</v>
          </cell>
          <cell r="D512" t="str">
            <v>G - Corporate Software Maintenance</v>
          </cell>
          <cell r="E512" t="str">
            <v>Andrew Judycki</v>
          </cell>
          <cell r="F512">
            <v>73050</v>
          </cell>
        </row>
        <row r="513">
          <cell r="A513" t="str">
            <v>10464-10</v>
          </cell>
          <cell r="B513" t="str">
            <v>C</v>
          </cell>
          <cell r="C513" t="str">
            <v>Closed</v>
          </cell>
          <cell r="D513" t="str">
            <v>G - Animal Licence Fees</v>
          </cell>
          <cell r="E513" t="str">
            <v>Patrick O´Donnell</v>
          </cell>
          <cell r="F513">
            <v>73050</v>
          </cell>
        </row>
        <row r="514">
          <cell r="A514" t="str">
            <v>10465-10</v>
          </cell>
          <cell r="B514" t="str">
            <v>N</v>
          </cell>
          <cell r="C514" t="str">
            <v>Active</v>
          </cell>
          <cell r="D514" t="str">
            <v>G - Core Salaries - Counselling</v>
          </cell>
          <cell r="E514" t="str">
            <v>John Alexander Taggart</v>
          </cell>
          <cell r="F514">
            <v>73050</v>
          </cell>
        </row>
        <row r="515">
          <cell r="A515" t="str">
            <v>10466-10</v>
          </cell>
          <cell r="B515" t="str">
            <v>N</v>
          </cell>
          <cell r="C515" t="str">
            <v>Active</v>
          </cell>
          <cell r="D515" t="str">
            <v>G - Medical School Club Grant-facilities</v>
          </cell>
          <cell r="E515" t="str">
            <v>Susan Anne McPheat</v>
          </cell>
          <cell r="F515">
            <v>73050</v>
          </cell>
        </row>
        <row r="516">
          <cell r="A516" t="str">
            <v>10467-10</v>
          </cell>
          <cell r="B516" t="str">
            <v>C</v>
          </cell>
          <cell r="C516" t="str">
            <v>Closed</v>
          </cell>
          <cell r="D516" t="str">
            <v>G - St Helier - Other Charges</v>
          </cell>
          <cell r="E516" t="str">
            <v>Andrew Charles Dyer</v>
          </cell>
          <cell r="F516">
            <v>73050</v>
          </cell>
        </row>
        <row r="517">
          <cell r="A517" t="str">
            <v>10468-10</v>
          </cell>
          <cell r="B517" t="str">
            <v>C</v>
          </cell>
          <cell r="C517" t="str">
            <v>Closed</v>
          </cell>
          <cell r="D517" t="str">
            <v>G - Access Fund - Awards</v>
          </cell>
          <cell r="E517" t="str">
            <v>Mr M A Smith</v>
          </cell>
          <cell r="F517">
            <v>73050</v>
          </cell>
        </row>
        <row r="518">
          <cell r="A518" t="str">
            <v>10469-10</v>
          </cell>
          <cell r="B518" t="str">
            <v>C</v>
          </cell>
          <cell r="C518" t="str">
            <v>Closed</v>
          </cell>
          <cell r="D518" t="str">
            <v>G - Capital Expenditure - Miscellaneous</v>
          </cell>
          <cell r="E518" t="str">
            <v>Richard William Davies</v>
          </cell>
          <cell r="F518">
            <v>73050</v>
          </cell>
        </row>
        <row r="519">
          <cell r="A519" t="str">
            <v>10470-10</v>
          </cell>
          <cell r="B519" t="str">
            <v>N</v>
          </cell>
          <cell r="C519" t="str">
            <v>Active</v>
          </cell>
          <cell r="D519" t="str">
            <v>G - Graduation -Graduation Day</v>
          </cell>
          <cell r="E519" t="str">
            <v>Gavin Taylor</v>
          </cell>
          <cell r="F519">
            <v>73050</v>
          </cell>
        </row>
        <row r="520">
          <cell r="A520" t="str">
            <v>10471-10</v>
          </cell>
          <cell r="B520" t="str">
            <v>C</v>
          </cell>
          <cell r="C520" t="str">
            <v>Closed</v>
          </cell>
          <cell r="D520" t="str">
            <v>G - Transparency Review</v>
          </cell>
          <cell r="E520" t="str">
            <v>Mr M A Smith</v>
          </cell>
          <cell r="F520">
            <v>73050</v>
          </cell>
        </row>
        <row r="521">
          <cell r="A521" t="str">
            <v>10472-10</v>
          </cell>
          <cell r="B521" t="str">
            <v>C</v>
          </cell>
          <cell r="C521" t="str">
            <v>Closed</v>
          </cell>
          <cell r="D521" t="str">
            <v>G - Access to Learning Fund (HEFCE)</v>
          </cell>
          <cell r="E521" t="str">
            <v>Sara Jane Doherty</v>
          </cell>
          <cell r="F521">
            <v>73050</v>
          </cell>
        </row>
        <row r="522">
          <cell r="A522" t="str">
            <v>10473-10</v>
          </cell>
          <cell r="B522" t="str">
            <v>C</v>
          </cell>
          <cell r="C522" t="str">
            <v>Closed</v>
          </cell>
          <cell r="D522" t="str">
            <v>G - Sub Dean - Enterprise</v>
          </cell>
          <cell r="E522" t="str">
            <v>Gary Russell Coulton</v>
          </cell>
          <cell r="F522">
            <v>73050</v>
          </cell>
        </row>
        <row r="523">
          <cell r="A523" t="str">
            <v>10474-10</v>
          </cell>
          <cell r="B523" t="str">
            <v>C</v>
          </cell>
          <cell r="C523" t="str">
            <v>Closed</v>
          </cell>
          <cell r="D523" t="str">
            <v>G - Student Entrepreneurs Club</v>
          </cell>
          <cell r="E523" t="str">
            <v>Richard William Davies</v>
          </cell>
          <cell r="F523">
            <v>73050</v>
          </cell>
        </row>
        <row r="524">
          <cell r="A524" t="str">
            <v>10475-10</v>
          </cell>
          <cell r="B524" t="str">
            <v>C</v>
          </cell>
          <cell r="C524" t="str">
            <v>Closed</v>
          </cell>
          <cell r="D524" t="str">
            <v>G - Insurance Claims</v>
          </cell>
          <cell r="E524" t="str">
            <v>Mr M A Smith</v>
          </cell>
          <cell r="F524">
            <v>73050</v>
          </cell>
        </row>
        <row r="525">
          <cell r="A525" t="str">
            <v>10476-10</v>
          </cell>
          <cell r="B525" t="str">
            <v>C</v>
          </cell>
          <cell r="C525" t="str">
            <v>Closed</v>
          </cell>
          <cell r="D525" t="str">
            <v>G - Imagining II event</v>
          </cell>
          <cell r="E525" t="str">
            <v>Richard William Davies</v>
          </cell>
          <cell r="F525">
            <v>73050</v>
          </cell>
        </row>
        <row r="526">
          <cell r="A526" t="str">
            <v>10477-10</v>
          </cell>
          <cell r="B526" t="str">
            <v>C</v>
          </cell>
          <cell r="C526" t="str">
            <v>Closed</v>
          </cell>
          <cell r="D526" t="str">
            <v>G - Bad Debt Write Off Account CLOSED</v>
          </cell>
          <cell r="E526" t="str">
            <v>Mr M A Smith</v>
          </cell>
          <cell r="F526">
            <v>73050</v>
          </cell>
        </row>
        <row r="527">
          <cell r="A527" t="str">
            <v>10478-10</v>
          </cell>
          <cell r="B527" t="str">
            <v>C</v>
          </cell>
          <cell r="C527" t="str">
            <v>Closed</v>
          </cell>
          <cell r="D527" t="str">
            <v>G - Premises Insurance</v>
          </cell>
          <cell r="E527" t="str">
            <v>Susan Anne McPheat</v>
          </cell>
          <cell r="F527">
            <v>73050</v>
          </cell>
        </row>
        <row r="528">
          <cell r="A528" t="str">
            <v>10479-10</v>
          </cell>
          <cell r="B528" t="str">
            <v>C</v>
          </cell>
          <cell r="C528" t="str">
            <v>Closed</v>
          </cell>
          <cell r="D528" t="str">
            <v>G - Finance-fixed asset memo account</v>
          </cell>
          <cell r="E528" t="str">
            <v>Mr M A Smith</v>
          </cell>
          <cell r="F528">
            <v>73050</v>
          </cell>
        </row>
        <row r="529">
          <cell r="A529" t="str">
            <v>10480-10</v>
          </cell>
          <cell r="B529" t="str">
            <v>C</v>
          </cell>
          <cell r="C529" t="str">
            <v>Closed</v>
          </cell>
          <cell r="D529" t="str">
            <v>G - Research Grants Database</v>
          </cell>
          <cell r="E529" t="str">
            <v>Helen Jane Boland</v>
          </cell>
          <cell r="F529">
            <v>73050</v>
          </cell>
        </row>
        <row r="530">
          <cell r="A530" t="str">
            <v>10481-10</v>
          </cell>
          <cell r="B530" t="str">
            <v>C</v>
          </cell>
          <cell r="C530" t="str">
            <v>Closed</v>
          </cell>
          <cell r="D530" t="str">
            <v>G - Clinical General Other Charges</v>
          </cell>
          <cell r="E530" t="str">
            <v>Mr M A Smith</v>
          </cell>
          <cell r="F530">
            <v>73050</v>
          </cell>
        </row>
        <row r="531">
          <cell r="A531" t="str">
            <v>10482-10</v>
          </cell>
          <cell r="B531" t="str">
            <v>C</v>
          </cell>
          <cell r="C531" t="str">
            <v>Closed</v>
          </cell>
          <cell r="D531" t="str">
            <v>G - HEFCE- funded Salaries - BMS</v>
          </cell>
          <cell r="E531" t="str">
            <v>Sheryl Lee Pond</v>
          </cell>
          <cell r="F531">
            <v>73050</v>
          </cell>
        </row>
        <row r="532">
          <cell r="A532" t="str">
            <v>10483-10</v>
          </cell>
          <cell r="B532" t="str">
            <v>C</v>
          </cell>
          <cell r="C532" t="str">
            <v>Closed</v>
          </cell>
          <cell r="D532" t="str">
            <v>G - HEFCE-funded salaries - Biomics Salaries</v>
          </cell>
          <cell r="E532" t="str">
            <v>Ekaterini Nesbitt</v>
          </cell>
          <cell r="F532">
            <v>73050</v>
          </cell>
        </row>
        <row r="533">
          <cell r="A533" t="str">
            <v>10484-10</v>
          </cell>
          <cell r="B533" t="str">
            <v>C</v>
          </cell>
          <cell r="C533" t="str">
            <v>Closed</v>
          </cell>
          <cell r="D533" t="str">
            <v>G - HEFCE-funded salaries - Psychology</v>
          </cell>
          <cell r="E533" t="str">
            <v>Vivienne Alexandra Monk</v>
          </cell>
          <cell r="F533">
            <v>73050</v>
          </cell>
        </row>
        <row r="534">
          <cell r="A534" t="str">
            <v>10485-10</v>
          </cell>
          <cell r="B534" t="str">
            <v>N</v>
          </cell>
          <cell r="C534" t="str">
            <v>Active</v>
          </cell>
          <cell r="D534" t="str">
            <v>G - IS - Management Services Salaries</v>
          </cell>
          <cell r="E534" t="str">
            <v>Robert Samuel Churm</v>
          </cell>
          <cell r="F534">
            <v>73050</v>
          </cell>
        </row>
        <row r="535">
          <cell r="A535" t="str">
            <v>10486-10</v>
          </cell>
          <cell r="B535" t="str">
            <v>C</v>
          </cell>
          <cell r="C535" t="str">
            <v>Closed</v>
          </cell>
          <cell r="D535" t="str">
            <v>G - HEFCE funded salaries - Mental Health</v>
          </cell>
          <cell r="E535" t="str">
            <v>Vivienne Alexandra Monk</v>
          </cell>
          <cell r="F535">
            <v>73050</v>
          </cell>
        </row>
        <row r="536">
          <cell r="A536" t="str">
            <v>10487-10</v>
          </cell>
          <cell r="B536" t="str">
            <v>C</v>
          </cell>
          <cell r="C536" t="str">
            <v>Closed</v>
          </cell>
          <cell r="D536" t="str">
            <v>G - HEFCE-funded salaries - Oncology</v>
          </cell>
          <cell r="E536" t="str">
            <v>Mr M A Smith</v>
          </cell>
          <cell r="F536">
            <v>73050</v>
          </cell>
        </row>
        <row r="537">
          <cell r="A537" t="str">
            <v>10488-10</v>
          </cell>
          <cell r="B537" t="str">
            <v>C</v>
          </cell>
          <cell r="C537" t="str">
            <v>Closed</v>
          </cell>
          <cell r="D537" t="str">
            <v>G - HEFCE salaries-Biochemistry &amp; Immunology</v>
          </cell>
          <cell r="E537" t="str">
            <v>Mr M A Smith</v>
          </cell>
          <cell r="F537">
            <v>73050</v>
          </cell>
        </row>
        <row r="538">
          <cell r="A538" t="str">
            <v>10489-10</v>
          </cell>
          <cell r="B538" t="str">
            <v>C</v>
          </cell>
          <cell r="C538" t="str">
            <v>Closed</v>
          </cell>
          <cell r="D538" t="str">
            <v>G - HEFCE-funded salaries - Haematology</v>
          </cell>
          <cell r="E538" t="str">
            <v>Mr M A Smith</v>
          </cell>
          <cell r="F538">
            <v>73050</v>
          </cell>
        </row>
        <row r="539">
          <cell r="A539" t="str">
            <v>10490-10</v>
          </cell>
          <cell r="B539" t="str">
            <v>C</v>
          </cell>
          <cell r="C539" t="str">
            <v>Closed</v>
          </cell>
          <cell r="D539" t="str">
            <v>G - HEFCE-funded salaries-GEM &amp; Oncology</v>
          </cell>
          <cell r="E539" t="str">
            <v>Mr M A Smith</v>
          </cell>
          <cell r="F539">
            <v>73050</v>
          </cell>
        </row>
        <row r="540">
          <cell r="A540" t="str">
            <v>10491-10</v>
          </cell>
          <cell r="B540" t="str">
            <v>N</v>
          </cell>
          <cell r="C540" t="str">
            <v>Active</v>
          </cell>
          <cell r="D540" t="str">
            <v>G - Core Salaries - Infection &amp; Immunity</v>
          </cell>
          <cell r="E540" t="str">
            <v>Julian Ma</v>
          </cell>
          <cell r="F540">
            <v>73050</v>
          </cell>
        </row>
        <row r="541">
          <cell r="A541" t="str">
            <v>10492-10</v>
          </cell>
          <cell r="B541" t="str">
            <v>N</v>
          </cell>
          <cell r="C541" t="str">
            <v>Active</v>
          </cell>
          <cell r="D541" t="str">
            <v>G - Core Salaries - Pharmacology</v>
          </cell>
          <cell r="E541" t="str">
            <v>Jane Lousie Saffell</v>
          </cell>
          <cell r="F541">
            <v>73050</v>
          </cell>
        </row>
        <row r="542">
          <cell r="A542" t="str">
            <v>10493-10</v>
          </cell>
          <cell r="B542" t="str">
            <v>N</v>
          </cell>
          <cell r="C542" t="str">
            <v>Active</v>
          </cell>
          <cell r="D542" t="str">
            <v>G - Core Salaries - Neuro Science</v>
          </cell>
          <cell r="E542" t="str">
            <v>Juan Carlos Kaski</v>
          </cell>
          <cell r="F542">
            <v>73050</v>
          </cell>
        </row>
        <row r="543">
          <cell r="A543" t="str">
            <v>10494-10</v>
          </cell>
          <cell r="B543" t="str">
            <v>C</v>
          </cell>
          <cell r="C543" t="str">
            <v>Closed</v>
          </cell>
          <cell r="D543" t="str">
            <v>G - HEFCE-funded salaries - Anaesthesia</v>
          </cell>
          <cell r="E543" t="str">
            <v>Mr M A Smith</v>
          </cell>
          <cell r="F543">
            <v>73050</v>
          </cell>
        </row>
        <row r="544">
          <cell r="A544" t="str">
            <v>10495-10</v>
          </cell>
          <cell r="B544" t="str">
            <v>C</v>
          </cell>
          <cell r="C544" t="str">
            <v>Closed</v>
          </cell>
          <cell r="D544" t="str">
            <v>G - HEFCE-funded salaries - Physio.Medicine</v>
          </cell>
          <cell r="E544" t="str">
            <v>Mr M A Smith</v>
          </cell>
          <cell r="F544">
            <v>73050</v>
          </cell>
        </row>
        <row r="545">
          <cell r="A545" t="str">
            <v>10496-10</v>
          </cell>
          <cell r="B545" t="str">
            <v>C</v>
          </cell>
          <cell r="C545" t="str">
            <v>Closed</v>
          </cell>
          <cell r="D545" t="str">
            <v>G - HEFCE-funded salaries - Cardio Vascular</v>
          </cell>
          <cell r="E545" t="str">
            <v>Ekaterini Nesbitt</v>
          </cell>
          <cell r="F545">
            <v>73050</v>
          </cell>
        </row>
        <row r="546">
          <cell r="A546" t="str">
            <v>10497-10</v>
          </cell>
          <cell r="B546" t="str">
            <v>C</v>
          </cell>
          <cell r="C546" t="str">
            <v>Closed</v>
          </cell>
          <cell r="D546" t="str">
            <v>G - HEFCE-funded salaries - Surgery</v>
          </cell>
          <cell r="E546" t="str">
            <v>Mr M A Smith</v>
          </cell>
          <cell r="F546">
            <v>73050</v>
          </cell>
        </row>
        <row r="547">
          <cell r="A547" t="str">
            <v>10498-10</v>
          </cell>
          <cell r="B547" t="str">
            <v>N</v>
          </cell>
          <cell r="C547" t="str">
            <v>Active</v>
          </cell>
          <cell r="D547" t="str">
            <v>G - Core Salaries - Population</v>
          </cell>
          <cell r="E547" t="str">
            <v>Peter Hynes Whincup</v>
          </cell>
          <cell r="F547">
            <v>73050</v>
          </cell>
        </row>
        <row r="548">
          <cell r="A548" t="str">
            <v>10498-11</v>
          </cell>
          <cell r="B548" t="str">
            <v>C</v>
          </cell>
          <cell r="C548" t="str">
            <v>Closed</v>
          </cell>
          <cell r="D548" t="str">
            <v>HEFCE Funded Salaries - Community</v>
          </cell>
          <cell r="E548" t="str">
            <v>Vivienne Alexandra Monk</v>
          </cell>
          <cell r="F548">
            <v>73050</v>
          </cell>
        </row>
        <row r="549">
          <cell r="A549" t="str">
            <v>10499-10</v>
          </cell>
          <cell r="B549" t="str">
            <v>C</v>
          </cell>
          <cell r="C549" t="str">
            <v>Closed</v>
          </cell>
          <cell r="D549" t="str">
            <v>G - HEFCE-funded salaries - CDS</v>
          </cell>
          <cell r="E549" t="str">
            <v>Mr M A Smith</v>
          </cell>
          <cell r="F549">
            <v>73050</v>
          </cell>
        </row>
        <row r="550">
          <cell r="A550" t="str">
            <v>10500-10</v>
          </cell>
          <cell r="B550" t="str">
            <v>C</v>
          </cell>
          <cell r="C550" t="str">
            <v>Closed</v>
          </cell>
          <cell r="D550" t="str">
            <v>G - HEFCE-funded salaries - Radiology</v>
          </cell>
          <cell r="E550" t="str">
            <v>Mr M A Smith</v>
          </cell>
          <cell r="F550">
            <v>73050</v>
          </cell>
        </row>
        <row r="551">
          <cell r="A551" t="str">
            <v>10501-10</v>
          </cell>
          <cell r="B551" t="str">
            <v>C</v>
          </cell>
          <cell r="C551" t="str">
            <v>Closed</v>
          </cell>
          <cell r="D551" t="str">
            <v>G - HEFCE-funded salaries - General Practice</v>
          </cell>
          <cell r="E551" t="str">
            <v>Vivienne Alexandra Monk</v>
          </cell>
          <cell r="F551">
            <v>73050</v>
          </cell>
        </row>
        <row r="552">
          <cell r="A552" t="str">
            <v>10502-10</v>
          </cell>
          <cell r="B552" t="str">
            <v>N</v>
          </cell>
          <cell r="C552" t="str">
            <v>Active</v>
          </cell>
          <cell r="D552" t="str">
            <v>G - Central Maternity/Shared Parental Leave Provision</v>
          </cell>
          <cell r="E552" t="str">
            <v>Jennifer Lynne Winters</v>
          </cell>
          <cell r="F552">
            <v>73050</v>
          </cell>
        </row>
        <row r="553">
          <cell r="A553" t="str">
            <v>10503-10</v>
          </cell>
          <cell r="B553" t="str">
            <v>C</v>
          </cell>
          <cell r="C553" t="str">
            <v>Closed</v>
          </cell>
          <cell r="D553" t="str">
            <v>G - HEFCE-funded salaries - Histopathology</v>
          </cell>
          <cell r="E553" t="str">
            <v>Mr M A Smith</v>
          </cell>
          <cell r="F553">
            <v>73050</v>
          </cell>
        </row>
        <row r="554">
          <cell r="A554" t="str">
            <v>10504-10</v>
          </cell>
          <cell r="B554" t="str">
            <v>C</v>
          </cell>
          <cell r="C554" t="str">
            <v>Closed</v>
          </cell>
          <cell r="D554" t="str">
            <v>G - HEFCE-funded salaries -Med.Microbiology</v>
          </cell>
          <cell r="E554" t="str">
            <v>Mr M A Smith</v>
          </cell>
          <cell r="F554">
            <v>73050</v>
          </cell>
        </row>
        <row r="555">
          <cell r="A555" t="str">
            <v>10505-10</v>
          </cell>
          <cell r="B555" t="str">
            <v>C</v>
          </cell>
          <cell r="C555" t="str">
            <v>Closed</v>
          </cell>
          <cell r="D555" t="str">
            <v>G - HEFCE-funded salaries -MSc Health Scienc</v>
          </cell>
          <cell r="E555" t="str">
            <v>Mr M A Smith</v>
          </cell>
          <cell r="F555">
            <v>73050</v>
          </cell>
        </row>
        <row r="556">
          <cell r="A556" t="str">
            <v>10506-10</v>
          </cell>
          <cell r="B556" t="str">
            <v>C</v>
          </cell>
          <cell r="C556" t="str">
            <v>Closed</v>
          </cell>
          <cell r="D556" t="str">
            <v>G - Medical Education Dev.team-HEFCE salary</v>
          </cell>
          <cell r="E556" t="str">
            <v>Vivienne Alexandra Monk</v>
          </cell>
          <cell r="F556">
            <v>73050</v>
          </cell>
        </row>
        <row r="557">
          <cell r="A557" t="str">
            <v>10507-10</v>
          </cell>
          <cell r="B557" t="str">
            <v>C</v>
          </cell>
          <cell r="C557" t="str">
            <v>Closed</v>
          </cell>
          <cell r="D557" t="str">
            <v>G - HEFCE-funded salaries -Forensic Toxicolo</v>
          </cell>
          <cell r="E557" t="str">
            <v>Mr M A Smith</v>
          </cell>
          <cell r="F557">
            <v>73050</v>
          </cell>
        </row>
        <row r="558">
          <cell r="A558" t="str">
            <v>10508-10</v>
          </cell>
          <cell r="B558" t="str">
            <v>C</v>
          </cell>
          <cell r="C558" t="str">
            <v>Closed</v>
          </cell>
          <cell r="D558" t="str">
            <v>G - HEFCE-funded salaries - Foundation School</v>
          </cell>
          <cell r="E558" t="str">
            <v>Susan Anne McPheat</v>
          </cell>
          <cell r="F558">
            <v>73050</v>
          </cell>
        </row>
        <row r="559">
          <cell r="A559" t="str">
            <v>10509-10</v>
          </cell>
          <cell r="B559" t="str">
            <v>C</v>
          </cell>
          <cell r="C559" t="str">
            <v>Closed</v>
          </cell>
          <cell r="D559" t="str">
            <v>G - Biomedical Informatics</v>
          </cell>
          <cell r="E559" t="str">
            <v>Katherine Anne Pigott</v>
          </cell>
          <cell r="F559">
            <v>73050</v>
          </cell>
        </row>
        <row r="560">
          <cell r="A560" t="str">
            <v>10510-10</v>
          </cell>
          <cell r="B560" t="str">
            <v>N</v>
          </cell>
          <cell r="C560" t="str">
            <v>Active</v>
          </cell>
          <cell r="D560" t="str">
            <v>G - Core Salaries - Principals Office</v>
          </cell>
          <cell r="E560" t="str">
            <v>Paul Andrew Ratcliffe</v>
          </cell>
          <cell r="F560">
            <v>73050</v>
          </cell>
        </row>
        <row r="561">
          <cell r="A561" t="str">
            <v>10511-10</v>
          </cell>
          <cell r="B561" t="str">
            <v>N</v>
          </cell>
          <cell r="C561" t="str">
            <v>Active</v>
          </cell>
          <cell r="D561" t="str">
            <v>G - Core Salaries - Finance</v>
          </cell>
          <cell r="E561" t="str">
            <v>Nicola Jane Arnold</v>
          </cell>
          <cell r="F561">
            <v>73050</v>
          </cell>
        </row>
        <row r="562">
          <cell r="A562" t="str">
            <v>10511-11</v>
          </cell>
          <cell r="B562" t="str">
            <v>C</v>
          </cell>
          <cell r="C562" t="str">
            <v>Closed</v>
          </cell>
          <cell r="D562" t="str">
            <v>G - HEFCE funded salaries - Commercial Managers</v>
          </cell>
          <cell r="E562" t="str">
            <v>Derek Waldo Bannister</v>
          </cell>
          <cell r="F562">
            <v>73050</v>
          </cell>
        </row>
        <row r="563">
          <cell r="A563" t="str">
            <v>10511-12</v>
          </cell>
          <cell r="B563" t="str">
            <v>C</v>
          </cell>
          <cell r="C563" t="str">
            <v>Closed</v>
          </cell>
          <cell r="D563" t="str">
            <v>G - HEFCE - funded salaries - Procurement</v>
          </cell>
          <cell r="E563" t="str">
            <v>Nicola Jane Arnold</v>
          </cell>
          <cell r="F563">
            <v>73050</v>
          </cell>
        </row>
        <row r="564">
          <cell r="A564" t="str">
            <v>10511-13</v>
          </cell>
          <cell r="B564" t="str">
            <v>N</v>
          </cell>
          <cell r="C564" t="str">
            <v>Active</v>
          </cell>
          <cell r="D564" t="str">
            <v>G - Procurement - Non-pay activity</v>
          </cell>
          <cell r="E564" t="str">
            <v>Nicola Jane Arnold</v>
          </cell>
          <cell r="F564">
            <v>73050</v>
          </cell>
        </row>
        <row r="565">
          <cell r="A565" t="str">
            <v>10511-14</v>
          </cell>
          <cell r="B565" t="str">
            <v>N</v>
          </cell>
          <cell r="C565" t="str">
            <v>Active</v>
          </cell>
          <cell r="D565" t="str">
            <v>G - STA Travel Fee</v>
          </cell>
          <cell r="E565" t="str">
            <v>Susan Anne McPheat</v>
          </cell>
          <cell r="F565">
            <v>73050</v>
          </cell>
        </row>
        <row r="566">
          <cell r="A566" t="str">
            <v>10512-10</v>
          </cell>
          <cell r="B566" t="str">
            <v>N</v>
          </cell>
          <cell r="C566" t="str">
            <v>Active</v>
          </cell>
          <cell r="D566" t="str">
            <v>G - Joint Research and Enterprise Office Salaries</v>
          </cell>
          <cell r="E566" t="str">
            <v>Mark Stephen Cranmer</v>
          </cell>
          <cell r="F566">
            <v>73050</v>
          </cell>
        </row>
        <row r="567">
          <cell r="A567" t="str">
            <v>10512-11</v>
          </cell>
          <cell r="B567" t="str">
            <v>N</v>
          </cell>
          <cell r="C567" t="str">
            <v>Active</v>
          </cell>
          <cell r="D567" t="str">
            <v>G - Joint Research Office Salary Recharge</v>
          </cell>
          <cell r="E567" t="str">
            <v>Mark Stephen Cranmer</v>
          </cell>
          <cell r="F567">
            <v>73050</v>
          </cell>
        </row>
        <row r="568">
          <cell r="A568" t="str">
            <v>10513-10</v>
          </cell>
          <cell r="B568" t="str">
            <v>N</v>
          </cell>
          <cell r="C568" t="str">
            <v>Active</v>
          </cell>
          <cell r="D568" t="str">
            <v>G - Core Salaries - Premises- porters</v>
          </cell>
          <cell r="E568" t="str">
            <v>Derek Waldo Bannister</v>
          </cell>
          <cell r="F568">
            <v>73050</v>
          </cell>
        </row>
        <row r="569">
          <cell r="A569" t="str">
            <v>10514-10</v>
          </cell>
          <cell r="B569" t="str">
            <v>N</v>
          </cell>
          <cell r="C569" t="str">
            <v>Active</v>
          </cell>
          <cell r="D569" t="str">
            <v>G - Core Salaries - HR</v>
          </cell>
          <cell r="E569" t="str">
            <v>Jennifer Lynne Winters</v>
          </cell>
          <cell r="F569">
            <v>73050</v>
          </cell>
        </row>
        <row r="570">
          <cell r="A570" t="str">
            <v>10515-10</v>
          </cell>
          <cell r="B570" t="str">
            <v>N</v>
          </cell>
          <cell r="C570" t="str">
            <v>Active</v>
          </cell>
          <cell r="D570" t="str">
            <v>G - Core Salaries - GLAS</v>
          </cell>
          <cell r="E570" t="str">
            <v>Susan Jane Trubshaw</v>
          </cell>
          <cell r="F570">
            <v>73050</v>
          </cell>
        </row>
        <row r="571">
          <cell r="A571" t="str">
            <v>10516-10</v>
          </cell>
          <cell r="B571" t="str">
            <v>C</v>
          </cell>
          <cell r="C571" t="str">
            <v>Closed</v>
          </cell>
          <cell r="D571" t="str">
            <v>G - HEFCE funded salaries - Registry</v>
          </cell>
          <cell r="E571" t="str">
            <v>Dean Aron Surtees</v>
          </cell>
          <cell r="F571">
            <v>73050</v>
          </cell>
        </row>
        <row r="572">
          <cell r="A572" t="str">
            <v>10517-10</v>
          </cell>
          <cell r="B572" t="str">
            <v>C</v>
          </cell>
          <cell r="C572" t="str">
            <v>Closed</v>
          </cell>
          <cell r="D572" t="str">
            <v>G - HEFCE-funded salaries -Pensions-former CLOSED</v>
          </cell>
          <cell r="E572" t="str">
            <v>Mr M A Smith</v>
          </cell>
          <cell r="F572">
            <v>73050</v>
          </cell>
        </row>
        <row r="573">
          <cell r="A573" t="str">
            <v>10518-10</v>
          </cell>
          <cell r="B573" t="str">
            <v>N</v>
          </cell>
          <cell r="C573" t="str">
            <v>Active</v>
          </cell>
          <cell r="D573" t="str">
            <v>G - Core Salaries - Student Services</v>
          </cell>
          <cell r="E573" t="str">
            <v>Jennifer Ruth Laws</v>
          </cell>
          <cell r="F573">
            <v>73050</v>
          </cell>
        </row>
        <row r="574">
          <cell r="A574" t="str">
            <v>10519-10</v>
          </cell>
          <cell r="B574" t="str">
            <v>N</v>
          </cell>
          <cell r="C574" t="str">
            <v>Active</v>
          </cell>
          <cell r="D574" t="str">
            <v>G - Core Salaries - Library</v>
          </cell>
          <cell r="E574" t="str">
            <v>Robert Samuel Churm</v>
          </cell>
          <cell r="F574">
            <v>73050</v>
          </cell>
        </row>
        <row r="575">
          <cell r="A575" t="str">
            <v>10520-10</v>
          </cell>
          <cell r="B575" t="str">
            <v>N</v>
          </cell>
          <cell r="C575" t="str">
            <v>Active</v>
          </cell>
          <cell r="D575" t="str">
            <v>G - Core Salaries - Consultant Psychiatrist</v>
          </cell>
          <cell r="E575" t="str">
            <v>Jennifer Ruth Laws</v>
          </cell>
          <cell r="F575">
            <v>73050</v>
          </cell>
        </row>
        <row r="576">
          <cell r="A576" t="str">
            <v>10521-10</v>
          </cell>
          <cell r="B576" t="str">
            <v>N</v>
          </cell>
          <cell r="C576" t="str">
            <v>Active</v>
          </cell>
          <cell r="D576" t="str">
            <v>G - Core Salaries - BRF</v>
          </cell>
          <cell r="E576" t="str">
            <v>Ekaterini Nesbitt</v>
          </cell>
          <cell r="F576">
            <v>73050</v>
          </cell>
        </row>
        <row r="577">
          <cell r="A577" t="str">
            <v>10522-10</v>
          </cell>
          <cell r="B577" t="str">
            <v>C</v>
          </cell>
          <cell r="C577" t="str">
            <v>Closed</v>
          </cell>
          <cell r="D577" t="str">
            <v>G - HEFCE-funded salaries-Imaging Unit</v>
          </cell>
          <cell r="E577" t="str">
            <v>Mr M A Smith</v>
          </cell>
          <cell r="F577">
            <v>73050</v>
          </cell>
        </row>
        <row r="578">
          <cell r="A578" t="str">
            <v>10523-10</v>
          </cell>
          <cell r="B578" t="str">
            <v>C</v>
          </cell>
          <cell r="C578" t="str">
            <v>Closed</v>
          </cell>
          <cell r="D578" t="str">
            <v>G - HEFCE-funded salaries - Sector 01</v>
          </cell>
          <cell r="E578" t="str">
            <v>Mr M A Smith</v>
          </cell>
          <cell r="F578">
            <v>73050</v>
          </cell>
        </row>
        <row r="579">
          <cell r="A579" t="str">
            <v>10524-10</v>
          </cell>
          <cell r="B579" t="str">
            <v>C</v>
          </cell>
          <cell r="C579" t="str">
            <v>Closed</v>
          </cell>
          <cell r="D579" t="str">
            <v>G - HEFCE-funded salaries - Sector 0 CLOSED</v>
          </cell>
          <cell r="E579" t="str">
            <v>Mr M A Smith</v>
          </cell>
          <cell r="F579">
            <v>73050</v>
          </cell>
        </row>
        <row r="580">
          <cell r="A580" t="str">
            <v>10525-10</v>
          </cell>
          <cell r="B580" t="str">
            <v>C</v>
          </cell>
          <cell r="C580" t="str">
            <v>Closed</v>
          </cell>
          <cell r="D580" t="str">
            <v>G - HEFCE-funded salaries - Sector 1</v>
          </cell>
          <cell r="E580" t="str">
            <v>Mr M A Smith</v>
          </cell>
          <cell r="F580">
            <v>73050</v>
          </cell>
        </row>
        <row r="581">
          <cell r="A581" t="str">
            <v>10526-10</v>
          </cell>
          <cell r="B581" t="str">
            <v>C</v>
          </cell>
          <cell r="C581" t="str">
            <v>Closed</v>
          </cell>
          <cell r="D581" t="str">
            <v>G - HEFCE-funded salaries - Sector 2</v>
          </cell>
          <cell r="E581" t="str">
            <v>Mr M A Smith</v>
          </cell>
          <cell r="F581">
            <v>73050</v>
          </cell>
        </row>
        <row r="582">
          <cell r="A582" t="str">
            <v>10527-10</v>
          </cell>
          <cell r="B582" t="str">
            <v>C</v>
          </cell>
          <cell r="C582" t="str">
            <v>Closed</v>
          </cell>
          <cell r="D582" t="str">
            <v>G - HEFCE-funded salaries-Acad.Tech.Services</v>
          </cell>
          <cell r="E582" t="str">
            <v>Mr M A Smith</v>
          </cell>
          <cell r="F582">
            <v>73050</v>
          </cell>
        </row>
        <row r="583">
          <cell r="A583" t="str">
            <v>10528-10</v>
          </cell>
          <cell r="B583" t="str">
            <v>N</v>
          </cell>
          <cell r="C583" t="str">
            <v>Active</v>
          </cell>
          <cell r="D583" t="str">
            <v>G - Core Salaries - Safety</v>
          </cell>
          <cell r="E583" t="str">
            <v>Anne Harris</v>
          </cell>
          <cell r="F583">
            <v>73050</v>
          </cell>
        </row>
        <row r="584">
          <cell r="A584" t="str">
            <v>10529-10</v>
          </cell>
          <cell r="B584" t="str">
            <v>N</v>
          </cell>
          <cell r="C584" t="str">
            <v>Active</v>
          </cell>
          <cell r="D584" t="str">
            <v>G - Bridging Fund Staff Costs</v>
          </cell>
          <cell r="E584" t="str">
            <v>Jonathan Samuel Friedland</v>
          </cell>
          <cell r="F584">
            <v>73050</v>
          </cell>
        </row>
        <row r="585">
          <cell r="A585" t="str">
            <v>10530-10</v>
          </cell>
          <cell r="B585" t="str">
            <v>C</v>
          </cell>
          <cell r="C585" t="str">
            <v>Closed</v>
          </cell>
          <cell r="D585" t="str">
            <v>G - Sick Pay - Non HEFCE Staff</v>
          </cell>
          <cell r="E585" t="str">
            <v>Richard William Davies</v>
          </cell>
          <cell r="F585">
            <v>73050</v>
          </cell>
        </row>
        <row r="586">
          <cell r="A586" t="str">
            <v>10531-10</v>
          </cell>
          <cell r="B586" t="str">
            <v>C</v>
          </cell>
          <cell r="C586" t="str">
            <v>Closed</v>
          </cell>
          <cell r="D586" t="str">
            <v>G - HEFCE - Sal topup by school</v>
          </cell>
          <cell r="E586" t="str">
            <v>Mr M A Smith</v>
          </cell>
          <cell r="F586">
            <v>73050</v>
          </cell>
        </row>
        <row r="587">
          <cell r="A587" t="str">
            <v>10532-10</v>
          </cell>
          <cell r="B587" t="str">
            <v>C</v>
          </cell>
          <cell r="C587" t="str">
            <v>Closed</v>
          </cell>
          <cell r="D587" t="str">
            <v>G - HEIF4 - Carbon Connections</v>
          </cell>
          <cell r="E587" t="str">
            <v>James Peter Hallinan</v>
          </cell>
          <cell r="F587">
            <v>73050</v>
          </cell>
        </row>
        <row r="588">
          <cell r="A588" t="str">
            <v>10533-10</v>
          </cell>
          <cell r="B588" t="str">
            <v>C</v>
          </cell>
          <cell r="C588" t="str">
            <v>Closed</v>
          </cell>
          <cell r="D588" t="str">
            <v>G - HEIF4 - Clinical Facility</v>
          </cell>
          <cell r="E588" t="str">
            <v>Sharon Rosalie Spencer</v>
          </cell>
          <cell r="F588">
            <v>73050</v>
          </cell>
        </row>
        <row r="589">
          <cell r="A589" t="str">
            <v>10534-10</v>
          </cell>
          <cell r="B589" t="str">
            <v>C</v>
          </cell>
          <cell r="C589" t="str">
            <v>Closed</v>
          </cell>
          <cell r="D589" t="str">
            <v>G - HEIF4 - Consultancy</v>
          </cell>
          <cell r="E589" t="str">
            <v>James Peter Hallinan</v>
          </cell>
          <cell r="F589">
            <v>73050</v>
          </cell>
        </row>
        <row r="590">
          <cell r="A590" t="str">
            <v>10535-10</v>
          </cell>
          <cell r="B590" t="str">
            <v>C</v>
          </cell>
          <cell r="C590" t="str">
            <v>Closed</v>
          </cell>
          <cell r="D590" t="str">
            <v>G - HEIF4 - Core Team</v>
          </cell>
          <cell r="E590" t="str">
            <v>Nicholas Harris</v>
          </cell>
          <cell r="F590">
            <v>73050</v>
          </cell>
        </row>
        <row r="591">
          <cell r="A591" t="str">
            <v>10536-10</v>
          </cell>
          <cell r="B591" t="str">
            <v>C</v>
          </cell>
          <cell r="C591" t="str">
            <v>Closed</v>
          </cell>
          <cell r="D591" t="str">
            <v>G - HEIF4-Associate Dean &amp;Enterprise Fellows</v>
          </cell>
          <cell r="E591" t="str">
            <v>James Peter Hallinan</v>
          </cell>
          <cell r="F591">
            <v>73050</v>
          </cell>
        </row>
        <row r="592">
          <cell r="A592" t="str">
            <v>10537-10</v>
          </cell>
          <cell r="B592" t="str">
            <v>C</v>
          </cell>
          <cell r="C592" t="str">
            <v>Closed</v>
          </cell>
          <cell r="D592" t="str">
            <v>G - HEIF4 - Healthy Living 2020</v>
          </cell>
          <cell r="E592" t="str">
            <v>James Peter Hallinan</v>
          </cell>
          <cell r="F592">
            <v>73050</v>
          </cell>
        </row>
        <row r="593">
          <cell r="A593" t="str">
            <v>10538-10</v>
          </cell>
          <cell r="B593" t="str">
            <v>C</v>
          </cell>
          <cell r="C593" t="str">
            <v>Closed</v>
          </cell>
          <cell r="D593" t="str">
            <v>G - HEIF4 - Marketing and Training</v>
          </cell>
          <cell r="E593" t="str">
            <v>James Peter Hallinan</v>
          </cell>
          <cell r="F593">
            <v>73050</v>
          </cell>
        </row>
        <row r="594">
          <cell r="A594" t="str">
            <v>10539-10</v>
          </cell>
          <cell r="B594" t="str">
            <v>C</v>
          </cell>
          <cell r="C594" t="str">
            <v>Closed</v>
          </cell>
          <cell r="D594" t="str">
            <v>G - HEIF4-Strategic Devt Officer</v>
          </cell>
          <cell r="E594" t="str">
            <v>James Peter Hallinan</v>
          </cell>
          <cell r="F594">
            <v>73050</v>
          </cell>
        </row>
        <row r="595">
          <cell r="A595" t="str">
            <v>10540-10</v>
          </cell>
          <cell r="B595" t="str">
            <v>C</v>
          </cell>
          <cell r="C595" t="str">
            <v>Closed</v>
          </cell>
          <cell r="D595" t="str">
            <v>G - HEIF4 - Seed Fund</v>
          </cell>
          <cell r="E595" t="str">
            <v>James Peter Hallinan</v>
          </cell>
          <cell r="F595">
            <v>73050</v>
          </cell>
        </row>
        <row r="596">
          <cell r="A596" t="str">
            <v>10541-10</v>
          </cell>
          <cell r="B596" t="str">
            <v>C</v>
          </cell>
          <cell r="C596" t="str">
            <v>Closed</v>
          </cell>
          <cell r="D596" t="str">
            <v>G - HEIF4 - SWAN Advisory</v>
          </cell>
          <cell r="E596" t="str">
            <v>James Peter Hallinan</v>
          </cell>
          <cell r="F596">
            <v>73050</v>
          </cell>
        </row>
        <row r="597">
          <cell r="A597" t="str">
            <v>10542-10</v>
          </cell>
          <cell r="B597" t="str">
            <v>C</v>
          </cell>
          <cell r="C597" t="str">
            <v>Closed</v>
          </cell>
          <cell r="D597" t="str">
            <v>G - HEIF4 - WestFocus</v>
          </cell>
          <cell r="E597" t="str">
            <v>James Peter Hallinan</v>
          </cell>
          <cell r="F597">
            <v>73050</v>
          </cell>
        </row>
        <row r="598">
          <cell r="A598" t="str">
            <v>10543-10</v>
          </cell>
          <cell r="B598" t="str">
            <v>C</v>
          </cell>
          <cell r="C598" t="str">
            <v>Closed</v>
          </cell>
          <cell r="D598" t="str">
            <v>G - Admin Support Services</v>
          </cell>
          <cell r="E598" t="str">
            <v>Margaret Ogene</v>
          </cell>
          <cell r="F598">
            <v>73050</v>
          </cell>
        </row>
        <row r="599">
          <cell r="A599" t="str">
            <v>10544-10</v>
          </cell>
          <cell r="B599" t="str">
            <v>C</v>
          </cell>
          <cell r="C599" t="str">
            <v>Closed</v>
          </cell>
          <cell r="D599" t="str">
            <v>G - Christmas Fund</v>
          </cell>
          <cell r="E599" t="str">
            <v>Linda Fare</v>
          </cell>
          <cell r="F599">
            <v>73050</v>
          </cell>
        </row>
        <row r="600">
          <cell r="A600" t="str">
            <v>10545-10</v>
          </cell>
          <cell r="B600" t="str">
            <v>N</v>
          </cell>
          <cell r="C600" t="str">
            <v>Active</v>
          </cell>
          <cell r="D600" t="str">
            <v>G - HR Office-Other Charges-general</v>
          </cell>
          <cell r="E600" t="str">
            <v>Jennifer Lynne Winters</v>
          </cell>
          <cell r="F600">
            <v>73050</v>
          </cell>
        </row>
        <row r="601">
          <cell r="A601" t="str">
            <v>10546-10</v>
          </cell>
          <cell r="B601" t="str">
            <v>N</v>
          </cell>
          <cell r="C601" t="str">
            <v>Active</v>
          </cell>
          <cell r="D601" t="str">
            <v>G - Recruitment</v>
          </cell>
          <cell r="E601" t="str">
            <v>Jennifer Lynne Winters</v>
          </cell>
          <cell r="F601">
            <v>73050</v>
          </cell>
        </row>
        <row r="602">
          <cell r="A602" t="str">
            <v>10547-10</v>
          </cell>
          <cell r="B602" t="str">
            <v>C</v>
          </cell>
          <cell r="C602" t="str">
            <v>Closed</v>
          </cell>
          <cell r="D602" t="str">
            <v>G - Personnel Office-Interview expenses</v>
          </cell>
          <cell r="E602" t="str">
            <v>Kevin James Browne</v>
          </cell>
          <cell r="F602">
            <v>73050</v>
          </cell>
        </row>
        <row r="603">
          <cell r="A603" t="str">
            <v>10548-10</v>
          </cell>
          <cell r="B603" t="str">
            <v>C</v>
          </cell>
          <cell r="C603" t="str">
            <v>Closed</v>
          </cell>
          <cell r="D603" t="str">
            <v>G - HR Office - Relocation expenses</v>
          </cell>
          <cell r="E603" t="str">
            <v>Sally Elizabeth Preston Wells</v>
          </cell>
          <cell r="F603">
            <v>73050</v>
          </cell>
        </row>
        <row r="604">
          <cell r="A604" t="str">
            <v>10549-10</v>
          </cell>
          <cell r="B604" t="str">
            <v>N</v>
          </cell>
          <cell r="C604" t="str">
            <v>Active</v>
          </cell>
          <cell r="D604" t="str">
            <v>G - Graduate School Advertising</v>
          </cell>
          <cell r="E604" t="str">
            <v>Derilyn Ann Frusher</v>
          </cell>
          <cell r="F604">
            <v>73050</v>
          </cell>
        </row>
        <row r="605">
          <cell r="A605" t="str">
            <v>10550-10</v>
          </cell>
          <cell r="B605" t="str">
            <v>N</v>
          </cell>
          <cell r="C605" t="str">
            <v>Active</v>
          </cell>
          <cell r="D605" t="str">
            <v>G - Human Resource Strategy - HEFCE reward/dev</v>
          </cell>
          <cell r="E605" t="str">
            <v>Jennifer Lynne Winters</v>
          </cell>
          <cell r="F605">
            <v>73050</v>
          </cell>
        </row>
        <row r="606">
          <cell r="A606" t="str">
            <v>10551-10</v>
          </cell>
          <cell r="B606" t="str">
            <v>N</v>
          </cell>
          <cell r="C606" t="str">
            <v>Active</v>
          </cell>
          <cell r="D606" t="str">
            <v>G -Employee Assistance Programme</v>
          </cell>
          <cell r="E606" t="str">
            <v>Jennifer Lynne Winters</v>
          </cell>
          <cell r="F606">
            <v>73050</v>
          </cell>
        </row>
        <row r="607">
          <cell r="A607" t="str">
            <v>10552-10</v>
          </cell>
          <cell r="B607" t="str">
            <v>N</v>
          </cell>
          <cell r="C607" t="str">
            <v>Active</v>
          </cell>
          <cell r="D607" t="str">
            <v>G - Change Management</v>
          </cell>
          <cell r="E607" t="str">
            <v>Jennifer Lynne Winters</v>
          </cell>
          <cell r="F607">
            <v>73050</v>
          </cell>
        </row>
        <row r="608">
          <cell r="A608" t="str">
            <v>10553-10</v>
          </cell>
          <cell r="B608" t="str">
            <v>N</v>
          </cell>
          <cell r="C608" t="str">
            <v>Active</v>
          </cell>
          <cell r="D608" t="str">
            <v>G - Principal´s Office - Other Charges-general</v>
          </cell>
          <cell r="E608" t="str">
            <v>Paul Andrew Ratcliffe</v>
          </cell>
          <cell r="F608">
            <v>73050</v>
          </cell>
        </row>
        <row r="609">
          <cell r="A609" t="str">
            <v>10553-11</v>
          </cell>
          <cell r="B609" t="str">
            <v>N</v>
          </cell>
          <cell r="C609" t="str">
            <v>Active</v>
          </cell>
          <cell r="D609" t="str">
            <v>G - JV Cost -Kings Partners</v>
          </cell>
          <cell r="E609" t="str">
            <v>Paul Andrew Ratcliffe</v>
          </cell>
          <cell r="F609">
            <v>73050</v>
          </cell>
        </row>
        <row r="610">
          <cell r="A610" t="str">
            <v>10553-12</v>
          </cell>
          <cell r="B610" t="str">
            <v>C</v>
          </cell>
          <cell r="C610" t="str">
            <v>Closed</v>
          </cell>
          <cell r="D610" t="str">
            <v>G - AHSN Professional Body Subscriptions (Ass of Heads of University)</v>
          </cell>
          <cell r="E610" t="str">
            <v>Nicola Jane Arnold</v>
          </cell>
          <cell r="F610">
            <v>73050</v>
          </cell>
        </row>
        <row r="611">
          <cell r="A611" t="str">
            <v>10553-13</v>
          </cell>
          <cell r="B611" t="str">
            <v>N</v>
          </cell>
          <cell r="C611" t="str">
            <v>Active</v>
          </cell>
          <cell r="D611" t="str">
            <v>G - Chief Operating Officer- General Non-pay expenses</v>
          </cell>
          <cell r="E611" t="str">
            <v>Paul Andrew Ratcliffe</v>
          </cell>
          <cell r="F611">
            <v>73050</v>
          </cell>
        </row>
        <row r="612">
          <cell r="A612" t="str">
            <v>10553-14</v>
          </cell>
          <cell r="B612" t="str">
            <v>N</v>
          </cell>
          <cell r="C612" t="str">
            <v>Active</v>
          </cell>
          <cell r="D612" t="str">
            <v>G - Quality &amp; Partnerships core costs</v>
          </cell>
          <cell r="E612" t="str">
            <v>Derek Baldwinson</v>
          </cell>
          <cell r="F612">
            <v>73050</v>
          </cell>
        </row>
        <row r="613">
          <cell r="A613" t="str">
            <v>10553-15</v>
          </cell>
          <cell r="B613" t="str">
            <v>N</v>
          </cell>
          <cell r="C613" t="str">
            <v>Active</v>
          </cell>
          <cell r="D613" t="str">
            <v>G - UCLan Contingency partnership</v>
          </cell>
          <cell r="E613" t="str">
            <v>Paul Andrew Ratcliffe</v>
          </cell>
          <cell r="F613">
            <v>44043</v>
          </cell>
        </row>
        <row r="614">
          <cell r="A614" t="str">
            <v>10554-10</v>
          </cell>
          <cell r="B614" t="str">
            <v>C</v>
          </cell>
          <cell r="C614" t="str">
            <v>Closed</v>
          </cell>
          <cell r="D614" t="str">
            <v>G - Building Sustainable Excellence</v>
          </cell>
          <cell r="E614" t="str">
            <v>Sheila Durkin</v>
          </cell>
          <cell r="F614">
            <v>73050</v>
          </cell>
        </row>
        <row r="615">
          <cell r="A615" t="str">
            <v>10555-10</v>
          </cell>
          <cell r="B615" t="str">
            <v>N</v>
          </cell>
          <cell r="C615" t="str">
            <v>Active</v>
          </cell>
          <cell r="D615" t="str">
            <v>G - Public Relations Miscellaneous</v>
          </cell>
          <cell r="E615" t="str">
            <v>Henry George Rummins</v>
          </cell>
          <cell r="F615">
            <v>73050</v>
          </cell>
        </row>
        <row r="616">
          <cell r="A616" t="str">
            <v>10556-10</v>
          </cell>
          <cell r="B616" t="str">
            <v>N</v>
          </cell>
          <cell r="C616" t="str">
            <v>Active</v>
          </cell>
          <cell r="D616" t="str">
            <v>G - Development -miscellaneous</v>
          </cell>
          <cell r="E616" t="str">
            <v>Jane Susan Page</v>
          </cell>
          <cell r="F616">
            <v>73050</v>
          </cell>
        </row>
        <row r="617">
          <cell r="A617" t="str">
            <v>10557-10</v>
          </cell>
          <cell r="B617" t="str">
            <v>N</v>
          </cell>
          <cell r="C617" t="str">
            <v>Active</v>
          </cell>
          <cell r="D617" t="str">
            <v>G - Alumni Relations - non staff costs</v>
          </cell>
          <cell r="E617" t="str">
            <v>Jane Susan Page</v>
          </cell>
          <cell r="F617">
            <v>73050</v>
          </cell>
        </row>
        <row r="618">
          <cell r="A618" t="str">
            <v>10558-10</v>
          </cell>
          <cell r="B618" t="str">
            <v>N</v>
          </cell>
          <cell r="C618" t="str">
            <v>Active</v>
          </cell>
          <cell r="D618" t="str">
            <v>G - Inaugural Lectures</v>
          </cell>
          <cell r="E618" t="str">
            <v>Henry George Rummins</v>
          </cell>
          <cell r="F618">
            <v>73050</v>
          </cell>
        </row>
        <row r="619">
          <cell r="A619" t="str">
            <v>10559-10</v>
          </cell>
          <cell r="B619" t="str">
            <v>C</v>
          </cell>
          <cell r="C619" t="str">
            <v>Closed</v>
          </cell>
          <cell r="D619" t="str">
            <v>G - Registry-Other Charges-general</v>
          </cell>
          <cell r="E619" t="str">
            <v>Dean Aron Surtees</v>
          </cell>
          <cell r="F619">
            <v>73050</v>
          </cell>
        </row>
        <row r="620">
          <cell r="A620" t="str">
            <v>10560-10</v>
          </cell>
          <cell r="B620" t="str">
            <v>N</v>
          </cell>
          <cell r="C620" t="str">
            <v>Active</v>
          </cell>
          <cell r="D620" t="str">
            <v>G - MBBS Course Teaching Resources</v>
          </cell>
          <cell r="E620" t="str">
            <v>Katherine Anne Pigott</v>
          </cell>
          <cell r="F620">
            <v>73050</v>
          </cell>
        </row>
        <row r="621">
          <cell r="A621" t="str">
            <v>10561-10</v>
          </cell>
          <cell r="B621" t="str">
            <v>C</v>
          </cell>
          <cell r="C621" t="str">
            <v>Closed</v>
          </cell>
          <cell r="D621" t="str">
            <v>G - Staff Teaching Resources</v>
          </cell>
          <cell r="E621" t="str">
            <v>Katherine Anne Pigott</v>
          </cell>
          <cell r="F621">
            <v>73050</v>
          </cell>
        </row>
        <row r="622">
          <cell r="A622" t="str">
            <v>10562-10</v>
          </cell>
          <cell r="B622" t="str">
            <v>N</v>
          </cell>
          <cell r="C622" t="str">
            <v>Active</v>
          </cell>
          <cell r="D622" t="str">
            <v>G - Exams -Undergraduate Examinations</v>
          </cell>
          <cell r="E622" t="str">
            <v>Jennifer Ruth Laws</v>
          </cell>
          <cell r="F622">
            <v>73050</v>
          </cell>
        </row>
        <row r="623">
          <cell r="A623" t="str">
            <v>10563-10</v>
          </cell>
          <cell r="B623" t="str">
            <v>C</v>
          </cell>
          <cell r="C623" t="str">
            <v>Closed</v>
          </cell>
          <cell r="D623" t="str">
            <v>G - MBBS Final Assessment Examination</v>
          </cell>
          <cell r="E623" t="str">
            <v>Keira Maree Anderson</v>
          </cell>
          <cell r="F623">
            <v>73050</v>
          </cell>
        </row>
        <row r="624">
          <cell r="A624" t="str">
            <v>10564-10</v>
          </cell>
          <cell r="B624" t="str">
            <v>N</v>
          </cell>
          <cell r="C624" t="str">
            <v>Active</v>
          </cell>
          <cell r="D624" t="str">
            <v>G - Admissions -General</v>
          </cell>
          <cell r="E624" t="str">
            <v>Sarah Imogen De Gatacre</v>
          </cell>
          <cell r="F624">
            <v>73050</v>
          </cell>
        </row>
        <row r="625">
          <cell r="A625" t="str">
            <v>10565-10</v>
          </cell>
          <cell r="B625" t="str">
            <v>C</v>
          </cell>
          <cell r="C625" t="str">
            <v>Closed</v>
          </cell>
          <cell r="D625" t="str">
            <v>G - BSc Admissions</v>
          </cell>
          <cell r="E625" t="str">
            <v>Lynda Ann Carter</v>
          </cell>
          <cell r="F625">
            <v>73050</v>
          </cell>
        </row>
        <row r="626">
          <cell r="A626" t="str">
            <v>10566-10</v>
          </cell>
          <cell r="B626" t="str">
            <v>N</v>
          </cell>
          <cell r="C626" t="str">
            <v>Active</v>
          </cell>
          <cell r="D626" t="str">
            <v>G - Conferences and Training</v>
          </cell>
          <cell r="E626" t="str">
            <v>Jennifer Ruth Laws</v>
          </cell>
          <cell r="F626">
            <v>73050</v>
          </cell>
        </row>
        <row r="627">
          <cell r="A627" t="str">
            <v>10567-10</v>
          </cell>
          <cell r="B627" t="str">
            <v>N</v>
          </cell>
          <cell r="C627" t="str">
            <v>Active</v>
          </cell>
          <cell r="D627" t="str">
            <v>G - MBBS Placement Supplementary Travel &amp; Maintenance</v>
          </cell>
          <cell r="E627" t="str">
            <v>Emma Embleton</v>
          </cell>
          <cell r="F627">
            <v>73050</v>
          </cell>
        </row>
        <row r="628">
          <cell r="A628" t="str">
            <v>10568-10</v>
          </cell>
          <cell r="B628" t="str">
            <v>C</v>
          </cell>
          <cell r="C628" t="str">
            <v>Closed</v>
          </cell>
          <cell r="D628" t="str">
            <v>G - Fees waived PhD</v>
          </cell>
          <cell r="E628" t="str">
            <v>James Richard Birkett</v>
          </cell>
          <cell r="F628">
            <v>73050</v>
          </cell>
        </row>
        <row r="629">
          <cell r="A629" t="str">
            <v>10569-10</v>
          </cell>
          <cell r="B629" t="str">
            <v>N</v>
          </cell>
          <cell r="C629" t="str">
            <v>Active</v>
          </cell>
          <cell r="D629" t="str">
            <v>G - Student Services -Disability Fund for Dis Officer</v>
          </cell>
          <cell r="E629" t="str">
            <v>Emma Jane Catlow</v>
          </cell>
          <cell r="F629">
            <v>73050</v>
          </cell>
        </row>
        <row r="630">
          <cell r="A630" t="str">
            <v>10570-10</v>
          </cell>
          <cell r="B630" t="str">
            <v>N</v>
          </cell>
          <cell r="C630" t="str">
            <v>Active</v>
          </cell>
          <cell r="D630" t="str">
            <v>O - BSc (non-clin) awards &amp; bursaries</v>
          </cell>
          <cell r="E630" t="str">
            <v>Karolina Ossowska</v>
          </cell>
          <cell r="F630">
            <v>73050</v>
          </cell>
        </row>
        <row r="631">
          <cell r="A631" t="str">
            <v>10571-10</v>
          </cell>
          <cell r="B631" t="str">
            <v>N</v>
          </cell>
          <cell r="C631" t="str">
            <v>Active</v>
          </cell>
          <cell r="D631" t="str">
            <v>G - Administration</v>
          </cell>
          <cell r="E631" t="str">
            <v>Jennifer Ruth Laws</v>
          </cell>
          <cell r="F631">
            <v>73050</v>
          </cell>
        </row>
        <row r="632">
          <cell r="A632" t="str">
            <v>10572-10</v>
          </cell>
          <cell r="B632" t="str">
            <v>N</v>
          </cell>
          <cell r="C632" t="str">
            <v>Active</v>
          </cell>
          <cell r="D632" t="str">
            <v>G – Graduate School Administration</v>
          </cell>
          <cell r="E632" t="str">
            <v>Dafina Shabani</v>
          </cell>
          <cell r="F632">
            <v>73050</v>
          </cell>
        </row>
        <row r="633">
          <cell r="A633" t="str">
            <v>10573-10</v>
          </cell>
          <cell r="B633" t="str">
            <v>N</v>
          </cell>
          <cell r="C633" t="str">
            <v>Active</v>
          </cell>
          <cell r="D633" t="str">
            <v>G - Student Systems- Registry SITS System</v>
          </cell>
          <cell r="E633" t="str">
            <v>Angela Postill</v>
          </cell>
          <cell r="F633">
            <v>73050</v>
          </cell>
        </row>
        <row r="634">
          <cell r="A634" t="str">
            <v>10574-10</v>
          </cell>
          <cell r="B634" t="str">
            <v>N</v>
          </cell>
          <cell r="C634" t="str">
            <v>Active</v>
          </cell>
          <cell r="D634" t="str">
            <v>G - Interpretation &amp; Clinical Application of Genomic Data</v>
          </cell>
          <cell r="E634" t="str">
            <v>Georgia Kate Baines</v>
          </cell>
          <cell r="F634">
            <v>73050</v>
          </cell>
        </row>
        <row r="635">
          <cell r="A635" t="str">
            <v>10575-10</v>
          </cell>
          <cell r="B635" t="str">
            <v>N</v>
          </cell>
          <cell r="C635" t="str">
            <v>Active</v>
          </cell>
          <cell r="D635" t="str">
            <v>G - Careers Budget</v>
          </cell>
          <cell r="E635" t="str">
            <v>Megan Louise Butler</v>
          </cell>
          <cell r="F635">
            <v>73050</v>
          </cell>
        </row>
        <row r="636">
          <cell r="A636" t="str">
            <v>10576-10</v>
          </cell>
          <cell r="B636" t="str">
            <v>C</v>
          </cell>
          <cell r="C636" t="str">
            <v>Closed</v>
          </cell>
          <cell r="D636" t="str">
            <v>G - Educational Development Funds CLOSED</v>
          </cell>
          <cell r="E636" t="str">
            <v>Soosan Atkins</v>
          </cell>
          <cell r="F636">
            <v>73050</v>
          </cell>
        </row>
        <row r="637">
          <cell r="A637" t="str">
            <v>10577-10</v>
          </cell>
          <cell r="B637" t="str">
            <v>C</v>
          </cell>
          <cell r="C637" t="str">
            <v>Closed</v>
          </cell>
          <cell r="D637" t="str">
            <v>G - General Educ.Expend.-MSc Addict Beh exam</v>
          </cell>
          <cell r="E637" t="str">
            <v>James Richard Birkett</v>
          </cell>
          <cell r="F637">
            <v>73050</v>
          </cell>
        </row>
        <row r="638">
          <cell r="A638" t="str">
            <v>10578-10</v>
          </cell>
          <cell r="B638" t="str">
            <v>N</v>
          </cell>
          <cell r="C638" t="str">
            <v>Active</v>
          </cell>
          <cell r="D638" t="str">
            <v>G - PBL Tutor costs</v>
          </cell>
          <cell r="E638" t="str">
            <v>Jane Lousie Saffell</v>
          </cell>
          <cell r="F638">
            <v>73050</v>
          </cell>
        </row>
        <row r="639">
          <cell r="A639" t="str">
            <v>10579-10</v>
          </cell>
          <cell r="B639" t="str">
            <v>N</v>
          </cell>
          <cell r="C639" t="str">
            <v>Active</v>
          </cell>
          <cell r="D639" t="str">
            <v>G - SSC Admin Budget</v>
          </cell>
          <cell r="E639" t="str">
            <v>Christine Ann Fessey</v>
          </cell>
          <cell r="F639">
            <v>73050</v>
          </cell>
        </row>
        <row r="640">
          <cell r="A640" t="str">
            <v>10580-10</v>
          </cell>
          <cell r="B640" t="str">
            <v>C</v>
          </cell>
          <cell r="C640" t="str">
            <v>Closed</v>
          </cell>
          <cell r="D640" t="str">
            <v>G - Overseas Research Student Awards Scheme</v>
          </cell>
          <cell r="E640" t="str">
            <v>Dean Aron Surtees</v>
          </cell>
          <cell r="F640">
            <v>73050</v>
          </cell>
        </row>
        <row r="641">
          <cell r="A641" t="str">
            <v>10581-10</v>
          </cell>
          <cell r="B641" t="str">
            <v>C</v>
          </cell>
          <cell r="C641" t="str">
            <v>Closed</v>
          </cell>
          <cell r="D641" t="str">
            <v>G - ERASMUS</v>
          </cell>
          <cell r="E641" t="str">
            <v>Soosan Atkins</v>
          </cell>
          <cell r="F641">
            <v>73050</v>
          </cell>
        </row>
        <row r="642">
          <cell r="A642" t="str">
            <v>10582-10</v>
          </cell>
          <cell r="B642" t="str">
            <v>N</v>
          </cell>
          <cell r="C642" t="str">
            <v>Active</v>
          </cell>
          <cell r="D642" t="str">
            <v>G - Marketing and Student Recruitment General</v>
          </cell>
          <cell r="E642" t="str">
            <v>Nazmul Hussain</v>
          </cell>
          <cell r="F642">
            <v>73050</v>
          </cell>
        </row>
        <row r="643">
          <cell r="A643" t="str">
            <v>10583-10</v>
          </cell>
          <cell r="B643" t="str">
            <v>N</v>
          </cell>
          <cell r="C643" t="str">
            <v>Active</v>
          </cell>
          <cell r="D643" t="str">
            <v>G - Student Recruitment</v>
          </cell>
          <cell r="E643" t="str">
            <v>Jessica Frances Bond</v>
          </cell>
          <cell r="F643">
            <v>73050</v>
          </cell>
        </row>
        <row r="644">
          <cell r="A644" t="str">
            <v>10583-11</v>
          </cell>
          <cell r="B644" t="str">
            <v>N</v>
          </cell>
          <cell r="C644" t="str">
            <v>Active</v>
          </cell>
          <cell r="D644" t="str">
            <v>O - Physician Associate Recruitment</v>
          </cell>
          <cell r="E644" t="str">
            <v>Caroline Rachel Davis</v>
          </cell>
          <cell r="F644">
            <v>43312</v>
          </cell>
        </row>
        <row r="645">
          <cell r="A645" t="str">
            <v>10584-10</v>
          </cell>
          <cell r="B645" t="str">
            <v>N</v>
          </cell>
          <cell r="C645" t="str">
            <v>Active</v>
          </cell>
          <cell r="D645" t="str">
            <v>G - General Educ.Expend.-MPhil/PhD exams</v>
          </cell>
          <cell r="E645" t="str">
            <v>Derilyn Ann Frusher</v>
          </cell>
          <cell r="F645">
            <v>73050</v>
          </cell>
        </row>
        <row r="646">
          <cell r="A646" t="str">
            <v>10585-10</v>
          </cell>
          <cell r="B646" t="str">
            <v>C</v>
          </cell>
          <cell r="C646" t="str">
            <v>Closed</v>
          </cell>
          <cell r="D646" t="str">
            <v>G - GEE-Various Diplomas- exams</v>
          </cell>
          <cell r="E646" t="str">
            <v>Lesley Anne Hulmes</v>
          </cell>
          <cell r="F646">
            <v>73050</v>
          </cell>
        </row>
        <row r="647">
          <cell r="A647" t="str">
            <v>10586-10</v>
          </cell>
          <cell r="B647" t="str">
            <v>N</v>
          </cell>
          <cell r="C647" t="str">
            <v>Active</v>
          </cell>
          <cell r="D647" t="str">
            <v>G - GEE - MSc Forensic Mental Health exams</v>
          </cell>
          <cell r="E647" t="str">
            <v>Jennifer Ruth Laws</v>
          </cell>
          <cell r="F647">
            <v>73050</v>
          </cell>
        </row>
        <row r="648">
          <cell r="A648" t="str">
            <v>10587-10</v>
          </cell>
          <cell r="B648" t="str">
            <v>N</v>
          </cell>
          <cell r="C648" t="str">
            <v>Active</v>
          </cell>
          <cell r="D648" t="str">
            <v>G - Student Services- Student Finance Operations</v>
          </cell>
          <cell r="E648" t="str">
            <v>Jude O´Brien</v>
          </cell>
          <cell r="F648">
            <v>73050</v>
          </cell>
        </row>
        <row r="649">
          <cell r="A649" t="str">
            <v>10588-10</v>
          </cell>
          <cell r="B649" t="str">
            <v>N</v>
          </cell>
          <cell r="C649" t="str">
            <v>Active</v>
          </cell>
          <cell r="D649" t="str">
            <v>G - HEBSS</v>
          </cell>
          <cell r="E649" t="str">
            <v>Jennifer Ruth Laws</v>
          </cell>
          <cell r="F649">
            <v>73050</v>
          </cell>
        </row>
        <row r="650">
          <cell r="A650" t="str">
            <v>10588-11</v>
          </cell>
          <cell r="B650" t="str">
            <v>N</v>
          </cell>
          <cell r="C650" t="str">
            <v>Active</v>
          </cell>
          <cell r="D650" t="str">
            <v>Access Agreement - NSP cash award</v>
          </cell>
          <cell r="E650" t="str">
            <v>Jennifer Ruth Laws</v>
          </cell>
          <cell r="F650">
            <v>73050</v>
          </cell>
        </row>
        <row r="651">
          <cell r="A651" t="str">
            <v>10588-12</v>
          </cell>
          <cell r="B651" t="str">
            <v>N</v>
          </cell>
          <cell r="C651" t="str">
            <v>Active</v>
          </cell>
          <cell r="D651" t="str">
            <v>Access Agreement - NSP accommodation fee waiver</v>
          </cell>
          <cell r="E651" t="str">
            <v>Jennifer Ruth Laws</v>
          </cell>
          <cell r="F651">
            <v>73050</v>
          </cell>
        </row>
        <row r="652">
          <cell r="A652" t="str">
            <v>10588-13</v>
          </cell>
          <cell r="B652" t="str">
            <v>N</v>
          </cell>
          <cell r="C652" t="str">
            <v>Active</v>
          </cell>
          <cell r="D652" t="str">
            <v>Access Agreement - NSP Tuition fee waiver</v>
          </cell>
          <cell r="E652" t="str">
            <v>Jennifer Ruth Laws</v>
          </cell>
          <cell r="F652">
            <v>73050</v>
          </cell>
        </row>
        <row r="653">
          <cell r="A653" t="str">
            <v>10588-14</v>
          </cell>
          <cell r="B653" t="str">
            <v>N</v>
          </cell>
          <cell r="C653" t="str">
            <v>Active</v>
          </cell>
          <cell r="D653" t="str">
            <v>G - Access Agreement - Development projects</v>
          </cell>
          <cell r="E653" t="str">
            <v>Jennifer Ruth Laws</v>
          </cell>
          <cell r="F653">
            <v>73050</v>
          </cell>
        </row>
        <row r="654">
          <cell r="A654" t="str">
            <v>10588-15</v>
          </cell>
          <cell r="B654" t="str">
            <v>N</v>
          </cell>
          <cell r="C654" t="str">
            <v>Active</v>
          </cell>
          <cell r="D654" t="str">
            <v>G - Access Agreement - Student development projects</v>
          </cell>
          <cell r="E654" t="str">
            <v>Jennifer Ruth Laws</v>
          </cell>
          <cell r="F654">
            <v>73050</v>
          </cell>
        </row>
        <row r="655">
          <cell r="A655" t="str">
            <v>10588-16</v>
          </cell>
          <cell r="B655" t="str">
            <v>C</v>
          </cell>
          <cell r="C655" t="str">
            <v>Closed</v>
          </cell>
          <cell r="D655" t="str">
            <v>O - 2012/2013 Access Agreement - Development</v>
          </cell>
          <cell r="E655" t="str">
            <v>Sue Jane David</v>
          </cell>
          <cell r="F655">
            <v>73050</v>
          </cell>
        </row>
        <row r="656">
          <cell r="A656" t="str">
            <v>10588-17</v>
          </cell>
          <cell r="B656" t="str">
            <v>C</v>
          </cell>
          <cell r="C656" t="str">
            <v>Closed</v>
          </cell>
          <cell r="D656" t="str">
            <v>O - 2012/2013 Access Agreement - Development Projects - Margot Turner</v>
          </cell>
          <cell r="E656" t="str">
            <v>Margot Acer Turner</v>
          </cell>
          <cell r="F656">
            <v>73050</v>
          </cell>
        </row>
        <row r="657">
          <cell r="A657" t="str">
            <v>10588-18</v>
          </cell>
          <cell r="B657" t="str">
            <v>N</v>
          </cell>
          <cell r="C657" t="str">
            <v>Active</v>
          </cell>
          <cell r="D657" t="str">
            <v>G - Access to Learning Fund (hardship fund for home students)</v>
          </cell>
          <cell r="E657" t="str">
            <v>Helen Rhiannon Williams</v>
          </cell>
          <cell r="F657">
            <v>73050</v>
          </cell>
        </row>
        <row r="658">
          <cell r="A658" t="str">
            <v>10588-19</v>
          </cell>
          <cell r="B658" t="str">
            <v>N</v>
          </cell>
          <cell r="C658" t="str">
            <v>Active</v>
          </cell>
          <cell r="D658" t="str">
            <v>G - Study + Access Agreement funding</v>
          </cell>
          <cell r="E658" t="str">
            <v>Janette Myers</v>
          </cell>
          <cell r="F658">
            <v>73050</v>
          </cell>
        </row>
        <row r="659">
          <cell r="A659" t="str">
            <v>10589-10</v>
          </cell>
          <cell r="B659" t="str">
            <v>N</v>
          </cell>
          <cell r="C659" t="str">
            <v>Active</v>
          </cell>
          <cell r="D659" t="str">
            <v>G - Student Services-  Alumni Fund;  Student Finance</v>
          </cell>
          <cell r="E659" t="str">
            <v>Helen Rhiannon Williams</v>
          </cell>
          <cell r="F659">
            <v>73050</v>
          </cell>
        </row>
        <row r="660">
          <cell r="A660" t="str">
            <v>10589-11</v>
          </cell>
          <cell r="B660" t="str">
            <v>N</v>
          </cell>
          <cell r="C660" t="str">
            <v>Active</v>
          </cell>
          <cell r="D660" t="str">
            <v>G - Conference Presentation Fund</v>
          </cell>
          <cell r="E660" t="str">
            <v>Helen Rhiannon Williams</v>
          </cell>
          <cell r="F660">
            <v>73050</v>
          </cell>
        </row>
        <row r="661">
          <cell r="A661" t="str">
            <v>10590-10</v>
          </cell>
          <cell r="B661" t="str">
            <v>N</v>
          </cell>
          <cell r="C661" t="str">
            <v>Active</v>
          </cell>
          <cell r="D661" t="str">
            <v>G - General Education - Post Grad Society</v>
          </cell>
          <cell r="E661" t="str">
            <v>Derilyn Ann Frusher</v>
          </cell>
          <cell r="F661">
            <v>73050</v>
          </cell>
        </row>
        <row r="662">
          <cell r="A662" t="str">
            <v>10591-10</v>
          </cell>
          <cell r="B662" t="str">
            <v>C</v>
          </cell>
          <cell r="C662" t="str">
            <v>Closed</v>
          </cell>
          <cell r="D662" t="str">
            <v>G - RHUL/SGUL Joint Research Studentships</v>
          </cell>
          <cell r="E662" t="str">
            <v>James Richard Birkett</v>
          </cell>
          <cell r="F662">
            <v>73050</v>
          </cell>
        </row>
        <row r="663">
          <cell r="A663" t="str">
            <v>10592-10</v>
          </cell>
          <cell r="B663" t="str">
            <v>C</v>
          </cell>
          <cell r="C663" t="str">
            <v>Closed</v>
          </cell>
          <cell r="D663" t="str">
            <v>G - Kingston/SGUL Joint PhD Studentships CLOSED</v>
          </cell>
          <cell r="E663" t="str">
            <v>David Benjamin Graeme Oliveira</v>
          </cell>
          <cell r="F663">
            <v>73050</v>
          </cell>
        </row>
        <row r="664">
          <cell r="A664" t="str">
            <v>10593-10</v>
          </cell>
          <cell r="B664" t="str">
            <v>N</v>
          </cell>
          <cell r="C664" t="str">
            <v>Active</v>
          </cell>
          <cell r="D664" t="str">
            <v>G - Student Systems- Student Records Operation Account</v>
          </cell>
          <cell r="E664" t="str">
            <v>Angela Postill</v>
          </cell>
          <cell r="F664">
            <v>73050</v>
          </cell>
        </row>
        <row r="665">
          <cell r="A665" t="str">
            <v>10594-10</v>
          </cell>
          <cell r="B665" t="str">
            <v>N</v>
          </cell>
          <cell r="C665" t="str">
            <v>Active</v>
          </cell>
          <cell r="D665" t="str">
            <v>G - Student Services  -Student Centre Operations</v>
          </cell>
          <cell r="E665" t="str">
            <v>Gavin Taylor</v>
          </cell>
          <cell r="F665">
            <v>73050</v>
          </cell>
        </row>
        <row r="666">
          <cell r="A666" t="str">
            <v>10595-10</v>
          </cell>
          <cell r="B666" t="str">
            <v>N</v>
          </cell>
          <cell r="C666" t="str">
            <v>Active</v>
          </cell>
          <cell r="D666" t="str">
            <v>G - Registry General - Registry Operations</v>
          </cell>
          <cell r="E666" t="str">
            <v>Jennifer Ruth Laws</v>
          </cell>
          <cell r="F666">
            <v>73050</v>
          </cell>
        </row>
        <row r="667">
          <cell r="A667" t="str">
            <v>10596-10</v>
          </cell>
          <cell r="B667" t="str">
            <v>C</v>
          </cell>
          <cell r="C667" t="str">
            <v>Closed</v>
          </cell>
          <cell r="D667" t="str">
            <v>G - Internal Intercalated BSc bursary</v>
          </cell>
          <cell r="E667" t="str">
            <v>Fiona Moyse Menzies</v>
          </cell>
          <cell r="F667">
            <v>73050</v>
          </cell>
        </row>
        <row r="668">
          <cell r="A668" t="str">
            <v>10597-10</v>
          </cell>
          <cell r="B668" t="str">
            <v>N</v>
          </cell>
          <cell r="C668" t="str">
            <v>Active</v>
          </cell>
          <cell r="D668" t="str">
            <v>G - Compliance- International Students CAS</v>
          </cell>
          <cell r="E668" t="str">
            <v>Elizabeth Witter</v>
          </cell>
          <cell r="F668">
            <v>73050</v>
          </cell>
        </row>
        <row r="669">
          <cell r="A669" t="str">
            <v>10598-10</v>
          </cell>
          <cell r="B669" t="str">
            <v>N</v>
          </cell>
          <cell r="C669" t="str">
            <v>Active</v>
          </cell>
          <cell r="D669" t="str">
            <v>G - Printing - MBBS</v>
          </cell>
          <cell r="E669" t="str">
            <v>Katherine Anne Pigott</v>
          </cell>
          <cell r="F669">
            <v>73050</v>
          </cell>
        </row>
        <row r="670">
          <cell r="A670" t="str">
            <v>10599-10</v>
          </cell>
          <cell r="B670" t="str">
            <v>C</v>
          </cell>
          <cell r="C670" t="str">
            <v>Closed</v>
          </cell>
          <cell r="D670" t="str">
            <v>G - Printing:MBBS4&amp;5-Clinical Practice Years</v>
          </cell>
          <cell r="E670" t="str">
            <v>Yusuf Ozkizil</v>
          </cell>
          <cell r="F670">
            <v>73050</v>
          </cell>
        </row>
        <row r="671">
          <cell r="A671" t="str">
            <v>10600-10</v>
          </cell>
          <cell r="B671" t="str">
            <v>C</v>
          </cell>
          <cell r="C671" t="str">
            <v>Closed</v>
          </cell>
          <cell r="D671" t="str">
            <v>G - Printing: BSc Biomedical Science</v>
          </cell>
          <cell r="E671" t="str">
            <v>Karolina Ossowska</v>
          </cell>
          <cell r="F671">
            <v>73050</v>
          </cell>
        </row>
        <row r="672">
          <cell r="A672" t="str">
            <v>10601-10</v>
          </cell>
          <cell r="B672" t="str">
            <v>C</v>
          </cell>
          <cell r="C672" t="str">
            <v>Closed</v>
          </cell>
          <cell r="D672" t="str">
            <v>G - Registry-fixed assets memo account</v>
          </cell>
          <cell r="E672" t="str">
            <v>Mr M A Smith</v>
          </cell>
          <cell r="F672">
            <v>73050</v>
          </cell>
        </row>
        <row r="673">
          <cell r="A673" t="str">
            <v>10602-10</v>
          </cell>
          <cell r="B673" t="str">
            <v>N</v>
          </cell>
          <cell r="C673" t="str">
            <v>Active</v>
          </cell>
          <cell r="D673" t="str">
            <v>G - Admissions -Criminal records bureau</v>
          </cell>
          <cell r="E673" t="str">
            <v>Sarah Imogen De Gatacre</v>
          </cell>
          <cell r="F673">
            <v>73050</v>
          </cell>
        </row>
        <row r="674">
          <cell r="A674" t="str">
            <v>10603-10</v>
          </cell>
          <cell r="B674" t="str">
            <v>N</v>
          </cell>
          <cell r="C674" t="str">
            <v>Active</v>
          </cell>
          <cell r="D674" t="str">
            <v>G - Research Overheads</v>
          </cell>
          <cell r="E674" t="str">
            <v>Mark Stephen Cranmer</v>
          </cell>
          <cell r="F674">
            <v>73050</v>
          </cell>
        </row>
        <row r="675">
          <cell r="A675" t="str">
            <v>10603-11</v>
          </cell>
          <cell r="B675" t="str">
            <v>N</v>
          </cell>
          <cell r="C675" t="str">
            <v>Active</v>
          </cell>
          <cell r="D675" t="str">
            <v>G - Research Overheads - INII</v>
          </cell>
          <cell r="E675" t="str">
            <v>Ekaterini Nesbitt</v>
          </cell>
          <cell r="F675">
            <v>73050</v>
          </cell>
        </row>
        <row r="676">
          <cell r="A676" t="str">
            <v>10603-12</v>
          </cell>
          <cell r="B676" t="str">
            <v>N</v>
          </cell>
          <cell r="C676" t="str">
            <v>Active</v>
          </cell>
          <cell r="D676" t="str">
            <v>G - Research Overheads - INPH</v>
          </cell>
          <cell r="E676" t="str">
            <v>Ekaterini Nesbitt</v>
          </cell>
          <cell r="F676">
            <v>73050</v>
          </cell>
        </row>
        <row r="677">
          <cell r="A677" t="str">
            <v>10603-13</v>
          </cell>
          <cell r="B677" t="str">
            <v>N</v>
          </cell>
          <cell r="C677" t="str">
            <v>Active</v>
          </cell>
          <cell r="D677" t="str">
            <v>G - Research Overheads - IMBE</v>
          </cell>
          <cell r="E677" t="str">
            <v>Matthew Alexander George</v>
          </cell>
          <cell r="F677">
            <v>73050</v>
          </cell>
        </row>
        <row r="678">
          <cell r="A678" t="str">
            <v>10603-14</v>
          </cell>
          <cell r="B678" t="str">
            <v>N</v>
          </cell>
          <cell r="C678" t="str">
            <v>Active</v>
          </cell>
          <cell r="D678" t="str">
            <v>G - Research Overheads - INCCCS</v>
          </cell>
          <cell r="E678" t="str">
            <v>Ekaterini Nesbitt</v>
          </cell>
          <cell r="F678">
            <v>73050</v>
          </cell>
        </row>
        <row r="679">
          <cell r="A679" t="str">
            <v>10603-15</v>
          </cell>
          <cell r="B679" t="str">
            <v>N</v>
          </cell>
          <cell r="C679" t="str">
            <v>Active</v>
          </cell>
          <cell r="D679" t="str">
            <v>G - Research Overheads - INMEBE</v>
          </cell>
          <cell r="E679" t="str">
            <v>Jane Lousie Saffell</v>
          </cell>
          <cell r="F679">
            <v>73050</v>
          </cell>
        </row>
        <row r="680">
          <cell r="A680" t="str">
            <v>10604-10</v>
          </cell>
          <cell r="B680" t="str">
            <v>N</v>
          </cell>
          <cell r="C680" t="str">
            <v>Active</v>
          </cell>
          <cell r="D680" t="str">
            <v>G - Planning - Other Charges General</v>
          </cell>
          <cell r="E680" t="str">
            <v>Julie Ann Leeming</v>
          </cell>
          <cell r="F680">
            <v>73050</v>
          </cell>
        </row>
        <row r="681">
          <cell r="A681" t="str">
            <v>10605-10</v>
          </cell>
          <cell r="B681" t="str">
            <v>N</v>
          </cell>
          <cell r="C681" t="str">
            <v>Active</v>
          </cell>
          <cell r="D681" t="str">
            <v>G - GLAS -Legal &amp; Professional fees</v>
          </cell>
          <cell r="E681" t="str">
            <v>Susan Jane Trubshaw</v>
          </cell>
          <cell r="F681">
            <v>73050</v>
          </cell>
        </row>
        <row r="682">
          <cell r="A682" t="str">
            <v>10605-11</v>
          </cell>
          <cell r="B682" t="str">
            <v>N</v>
          </cell>
          <cell r="C682" t="str">
            <v>Active</v>
          </cell>
          <cell r="D682" t="str">
            <v>G -  Partnership review costs</v>
          </cell>
          <cell r="E682" t="str">
            <v>Susan Anne McPheat</v>
          </cell>
          <cell r="F682">
            <v>73050</v>
          </cell>
        </row>
        <row r="683">
          <cell r="A683" t="str">
            <v>10606-10</v>
          </cell>
          <cell r="B683" t="str">
            <v>N</v>
          </cell>
          <cell r="C683" t="str">
            <v>Active</v>
          </cell>
          <cell r="D683" t="str">
            <v>G - Car parking and other income</v>
          </cell>
          <cell r="E683" t="str">
            <v>Elizabeth Sarah Singers</v>
          </cell>
          <cell r="F683">
            <v>73050</v>
          </cell>
        </row>
        <row r="684">
          <cell r="A684" t="str">
            <v>10607-10</v>
          </cell>
          <cell r="B684" t="str">
            <v>N</v>
          </cell>
          <cell r="C684" t="str">
            <v>Active</v>
          </cell>
          <cell r="D684" t="str">
            <v>G - Counselling- General</v>
          </cell>
          <cell r="E684" t="str">
            <v>John Alexander Taggart</v>
          </cell>
          <cell r="F684">
            <v>73050</v>
          </cell>
        </row>
        <row r="685">
          <cell r="A685" t="str">
            <v>10608-10</v>
          </cell>
          <cell r="B685" t="str">
            <v>C</v>
          </cell>
          <cell r="C685" t="str">
            <v>Closed</v>
          </cell>
          <cell r="D685" t="str">
            <v>G - SGHMS-Restructuring Costs (£120k)</v>
          </cell>
          <cell r="E685" t="str">
            <v>John Warburton Unsworth</v>
          </cell>
          <cell r="F685">
            <v>73050</v>
          </cell>
        </row>
        <row r="686">
          <cell r="A686" t="str">
            <v>10609-10</v>
          </cell>
          <cell r="B686" t="str">
            <v>C</v>
          </cell>
          <cell r="C686" t="str">
            <v>Closed</v>
          </cell>
          <cell r="D686" t="str">
            <v>G - Strategic Options Study CLOSED</v>
          </cell>
          <cell r="E686" t="str">
            <v>Mr M A Smith</v>
          </cell>
          <cell r="F686">
            <v>73050</v>
          </cell>
        </row>
        <row r="687">
          <cell r="A687" t="str">
            <v>10610-10</v>
          </cell>
          <cell r="B687" t="str">
            <v>C</v>
          </cell>
          <cell r="C687" t="str">
            <v>Closed</v>
          </cell>
          <cell r="D687" t="str">
            <v>G - Secretariat-fixed assets memo account CLOSED</v>
          </cell>
          <cell r="E687" t="str">
            <v>Mr M A Smith</v>
          </cell>
          <cell r="F687">
            <v>73050</v>
          </cell>
        </row>
        <row r="688">
          <cell r="A688" t="str">
            <v>10611-10</v>
          </cell>
          <cell r="B688" t="str">
            <v>C</v>
          </cell>
          <cell r="C688" t="str">
            <v>Closed</v>
          </cell>
          <cell r="D688" t="str">
            <v>G - Secretariat-Risk Management Costs 8kpa CLOSED</v>
          </cell>
          <cell r="E688" t="str">
            <v>Mr M A Smith</v>
          </cell>
          <cell r="F688">
            <v>73050</v>
          </cell>
        </row>
        <row r="689">
          <cell r="A689" t="str">
            <v>10612-10</v>
          </cell>
          <cell r="B689" t="str">
            <v>C</v>
          </cell>
          <cell r="C689" t="str">
            <v>Closed</v>
          </cell>
          <cell r="D689" t="str">
            <v>G - HEFCE-funded salaries-Cobham CLOSED</v>
          </cell>
          <cell r="E689" t="str">
            <v>Mr M A Smith</v>
          </cell>
          <cell r="F689">
            <v>73050</v>
          </cell>
        </row>
        <row r="690">
          <cell r="A690" t="str">
            <v>10613-10</v>
          </cell>
          <cell r="B690" t="str">
            <v>C</v>
          </cell>
          <cell r="C690" t="str">
            <v>Closed</v>
          </cell>
          <cell r="D690" t="str">
            <v>G - Other Services Overheads</v>
          </cell>
          <cell r="E690" t="str">
            <v>Richard William Davies</v>
          </cell>
          <cell r="F690">
            <v>73050</v>
          </cell>
        </row>
        <row r="691">
          <cell r="A691" t="str">
            <v>10614-10</v>
          </cell>
          <cell r="B691" t="str">
            <v>C</v>
          </cell>
          <cell r="C691" t="str">
            <v>Closed</v>
          </cell>
          <cell r="D691" t="str">
            <v>G - Animal Licences-O/Charge</v>
          </cell>
          <cell r="E691" t="str">
            <v>Ekaterini Nesbitt</v>
          </cell>
          <cell r="F691">
            <v>73050</v>
          </cell>
        </row>
        <row r="692">
          <cell r="A692" t="str">
            <v>10615-10</v>
          </cell>
          <cell r="B692" t="str">
            <v>N</v>
          </cell>
          <cell r="C692" t="str">
            <v>Active</v>
          </cell>
          <cell r="D692" t="str">
            <v>G - Research Operations - Equipment &amp; Lab Support</v>
          </cell>
          <cell r="E692" t="str">
            <v>Penelope Ann Lympany</v>
          </cell>
          <cell r="F692">
            <v>73050</v>
          </cell>
        </row>
        <row r="693">
          <cell r="A693" t="str">
            <v>10616-10</v>
          </cell>
          <cell r="B693" t="str">
            <v>C</v>
          </cell>
          <cell r="C693" t="str">
            <v>Closed</v>
          </cell>
          <cell r="D693" t="str">
            <v>G - Staff Development Fund</v>
          </cell>
          <cell r="E693" t="str">
            <v>Ekaterini Nesbitt</v>
          </cell>
          <cell r="F693">
            <v>73050</v>
          </cell>
        </row>
        <row r="694">
          <cell r="A694" t="str">
            <v>10617-10</v>
          </cell>
          <cell r="B694" t="str">
            <v>C</v>
          </cell>
          <cell r="C694" t="str">
            <v>Closed</v>
          </cell>
          <cell r="D694" t="str">
            <v>G - Roberts Skills - Prof Paul Andrews 9k</v>
          </cell>
          <cell r="E694" t="str">
            <v>Paul Lyn Rodney Andrews</v>
          </cell>
          <cell r="F694">
            <v>73050</v>
          </cell>
        </row>
        <row r="695">
          <cell r="A695" t="str">
            <v>10618-10</v>
          </cell>
          <cell r="B695" t="str">
            <v>N</v>
          </cell>
          <cell r="C695" t="str">
            <v>Active</v>
          </cell>
          <cell r="D695" t="str">
            <v>G - Anatomy-Demonstrators &amp; Prosection fees</v>
          </cell>
          <cell r="E695" t="str">
            <v>Philip James Adds</v>
          </cell>
          <cell r="F695">
            <v>73050</v>
          </cell>
        </row>
        <row r="696">
          <cell r="A696" t="str">
            <v>10619-10</v>
          </cell>
          <cell r="B696" t="str">
            <v>N</v>
          </cell>
          <cell r="C696" t="str">
            <v>Active</v>
          </cell>
          <cell r="D696" t="str">
            <v>G - Anatomy-Dissecting Room costs</v>
          </cell>
          <cell r="E696" t="str">
            <v>Philip James Adds</v>
          </cell>
          <cell r="F696">
            <v>73050</v>
          </cell>
        </row>
        <row r="697">
          <cell r="A697" t="str">
            <v>10620-10</v>
          </cell>
          <cell r="B697" t="str">
            <v>N</v>
          </cell>
          <cell r="C697" t="str">
            <v>Active</v>
          </cell>
          <cell r="D697" t="str">
            <v>G - Anatomy-Burial costs - 1st year courses</v>
          </cell>
          <cell r="E697" t="str">
            <v>Sharon Decardi-Nelson</v>
          </cell>
          <cell r="F697">
            <v>73050</v>
          </cell>
        </row>
        <row r="698">
          <cell r="A698" t="str">
            <v>10621-10</v>
          </cell>
          <cell r="B698" t="str">
            <v>C</v>
          </cell>
          <cell r="C698" t="str">
            <v>Closed</v>
          </cell>
          <cell r="D698" t="str">
            <v>G - BSc Module - P Adds</v>
          </cell>
          <cell r="E698" t="str">
            <v>Philip James Adds</v>
          </cell>
          <cell r="F698">
            <v>73050</v>
          </cell>
        </row>
        <row r="699">
          <cell r="A699" t="str">
            <v>10622-10</v>
          </cell>
          <cell r="B699" t="str">
            <v>C</v>
          </cell>
          <cell r="C699" t="str">
            <v>Closed</v>
          </cell>
          <cell r="D699" t="str">
            <v>G - Anatomy-PhD allow.-Dr Nassiri</v>
          </cell>
          <cell r="E699" t="str">
            <v>Mr M A Smith</v>
          </cell>
          <cell r="F699">
            <v>73050</v>
          </cell>
        </row>
        <row r="700">
          <cell r="A700" t="str">
            <v>10623-10</v>
          </cell>
          <cell r="B700" t="str">
            <v>C</v>
          </cell>
          <cell r="C700" t="str">
            <v>Closed</v>
          </cell>
          <cell r="D700" t="str">
            <v>G - Dept.of Anatomy - BSc Courses - N Brown</v>
          </cell>
          <cell r="E700" t="str">
            <v>Nigel Andrew Brown</v>
          </cell>
          <cell r="F700">
            <v>73050</v>
          </cell>
        </row>
        <row r="701">
          <cell r="A701" t="str">
            <v>10624-10</v>
          </cell>
          <cell r="B701" t="str">
            <v>C</v>
          </cell>
          <cell r="C701" t="str">
            <v>Closed</v>
          </cell>
          <cell r="D701" t="str">
            <v>G - Anatomy - BSc Neuroscience</v>
          </cell>
          <cell r="E701" t="str">
            <v>Sheryl Lee Pond</v>
          </cell>
          <cell r="F701">
            <v>73050</v>
          </cell>
        </row>
        <row r="702">
          <cell r="A702" t="str">
            <v>10625-10</v>
          </cell>
          <cell r="B702" t="str">
            <v>C</v>
          </cell>
          <cell r="C702" t="str">
            <v>Closed</v>
          </cell>
          <cell r="D702" t="str">
            <v>G - Dissecting Room Coats</v>
          </cell>
          <cell r="E702" t="str">
            <v>Kim Lorraine Claridge</v>
          </cell>
          <cell r="F702">
            <v>73050</v>
          </cell>
        </row>
        <row r="703">
          <cell r="A703" t="str">
            <v>10626-10</v>
          </cell>
          <cell r="B703" t="str">
            <v>C</v>
          </cell>
          <cell r="C703" t="str">
            <v>Closed</v>
          </cell>
          <cell r="D703" t="str">
            <v>G - Anatomy-PhD allow.-Dr D C Davies</v>
          </cell>
          <cell r="E703" t="str">
            <v>Mr M A Smith</v>
          </cell>
          <cell r="F703">
            <v>73050</v>
          </cell>
        </row>
        <row r="704">
          <cell r="A704" t="str">
            <v>10627-10</v>
          </cell>
          <cell r="B704" t="str">
            <v>C</v>
          </cell>
          <cell r="C704" t="str">
            <v>Closed</v>
          </cell>
          <cell r="D704" t="str">
            <v>G - Anatomy - PHD fees</v>
          </cell>
          <cell r="E704" t="str">
            <v>Ian Paul Connoley</v>
          </cell>
          <cell r="F704">
            <v>73050</v>
          </cell>
        </row>
        <row r="705">
          <cell r="A705" t="str">
            <v>10628-10</v>
          </cell>
          <cell r="B705" t="str">
            <v>C</v>
          </cell>
          <cell r="C705" t="str">
            <v>Closed</v>
          </cell>
          <cell r="D705" t="str">
            <v>G - Dr Ceri Davies - BSc Intercal &amp; Bmed</v>
          </cell>
          <cell r="E705" t="str">
            <v>Mr M A Smith</v>
          </cell>
          <cell r="F705">
            <v>73050</v>
          </cell>
        </row>
        <row r="706">
          <cell r="A706" t="str">
            <v>10629-10</v>
          </cell>
          <cell r="B706" t="str">
            <v>C</v>
          </cell>
          <cell r="C706" t="str">
            <v>Closed</v>
          </cell>
          <cell r="D706" t="str">
            <v>G - Season Ticket loans</v>
          </cell>
          <cell r="E706" t="str">
            <v>Mr M A Smith</v>
          </cell>
          <cell r="F706">
            <v>73050</v>
          </cell>
        </row>
        <row r="707">
          <cell r="A707" t="str">
            <v>10630-10</v>
          </cell>
          <cell r="B707" t="str">
            <v>C</v>
          </cell>
          <cell r="C707" t="str">
            <v>Closed</v>
          </cell>
          <cell r="D707" t="str">
            <v>G - Parking permit loans</v>
          </cell>
          <cell r="E707" t="str">
            <v>Mr M A Smith</v>
          </cell>
          <cell r="F707">
            <v>73050</v>
          </cell>
        </row>
        <row r="708">
          <cell r="A708" t="str">
            <v>10631-10</v>
          </cell>
          <cell r="B708" t="str">
            <v>C</v>
          </cell>
          <cell r="C708" t="str">
            <v>Closed</v>
          </cell>
          <cell r="D708" t="str">
            <v>G - Bridging loan-Prof.Q Xu(Brand &amp; Co)</v>
          </cell>
          <cell r="E708" t="str">
            <v>Mr M A Smith</v>
          </cell>
          <cell r="F708">
            <v>73050</v>
          </cell>
        </row>
        <row r="709">
          <cell r="A709" t="str">
            <v>10632-10</v>
          </cell>
          <cell r="B709" t="str">
            <v>C</v>
          </cell>
          <cell r="C709" t="str">
            <v>Closed</v>
          </cell>
          <cell r="D709" t="str">
            <v>G - Income Tax suspense</v>
          </cell>
          <cell r="E709" t="str">
            <v>Mr M A Smith</v>
          </cell>
          <cell r="F709">
            <v>73050</v>
          </cell>
        </row>
        <row r="710">
          <cell r="A710" t="str">
            <v>10633-10</v>
          </cell>
          <cell r="B710" t="str">
            <v>C</v>
          </cell>
          <cell r="C710" t="str">
            <v>Closed</v>
          </cell>
          <cell r="D710" t="str">
            <v>G - Income Tax rebate suspense</v>
          </cell>
          <cell r="E710" t="str">
            <v>Mr M A Smith</v>
          </cell>
          <cell r="F710">
            <v>73050</v>
          </cell>
        </row>
        <row r="711">
          <cell r="A711" t="str">
            <v>10634-10</v>
          </cell>
          <cell r="B711" t="str">
            <v>C</v>
          </cell>
          <cell r="C711" t="str">
            <v>Closed</v>
          </cell>
          <cell r="D711" t="str">
            <v>G - NI Employee suspense</v>
          </cell>
          <cell r="E711" t="str">
            <v>Mr M A Smith</v>
          </cell>
          <cell r="F711">
            <v>73050</v>
          </cell>
        </row>
        <row r="712">
          <cell r="A712" t="str">
            <v>10635-10</v>
          </cell>
          <cell r="B712" t="str">
            <v>C</v>
          </cell>
          <cell r="C712" t="str">
            <v>Closed</v>
          </cell>
          <cell r="D712" t="str">
            <v>G - NI Employer suspense</v>
          </cell>
          <cell r="E712" t="str">
            <v>Mr M A Smith</v>
          </cell>
          <cell r="F712">
            <v>73050</v>
          </cell>
        </row>
        <row r="713">
          <cell r="A713" t="str">
            <v>10636-10</v>
          </cell>
          <cell r="B713" t="str">
            <v>C</v>
          </cell>
          <cell r="C713" t="str">
            <v>Closed</v>
          </cell>
          <cell r="D713" t="str">
            <v>G - Statutory Sick Pay control account CLOSED</v>
          </cell>
          <cell r="E713" t="str">
            <v>Mr M A Smith</v>
          </cell>
          <cell r="F713">
            <v>73050</v>
          </cell>
        </row>
        <row r="714">
          <cell r="A714" t="str">
            <v>10637-10</v>
          </cell>
          <cell r="B714" t="str">
            <v>C</v>
          </cell>
          <cell r="C714" t="str">
            <v>Closed</v>
          </cell>
          <cell r="D714" t="str">
            <v>G - USS Employee control account</v>
          </cell>
          <cell r="E714" t="str">
            <v>Mr M A Smith</v>
          </cell>
          <cell r="F714">
            <v>73050</v>
          </cell>
        </row>
        <row r="715">
          <cell r="A715" t="str">
            <v>10638-10</v>
          </cell>
          <cell r="B715" t="str">
            <v>C</v>
          </cell>
          <cell r="C715" t="str">
            <v>Closed</v>
          </cell>
          <cell r="D715" t="str">
            <v>G - FSSU Employee control account CLOSED</v>
          </cell>
          <cell r="E715" t="str">
            <v>Mr M A Smith</v>
          </cell>
          <cell r="F715">
            <v>73050</v>
          </cell>
        </row>
        <row r="716">
          <cell r="A716" t="str">
            <v>10639-10</v>
          </cell>
          <cell r="B716" t="str">
            <v>C</v>
          </cell>
          <cell r="C716" t="str">
            <v>Closed</v>
          </cell>
          <cell r="D716" t="str">
            <v>G - SAUL Employee control account</v>
          </cell>
          <cell r="E716" t="str">
            <v>Mr M A Smith</v>
          </cell>
          <cell r="F716">
            <v>73050</v>
          </cell>
        </row>
        <row r="717">
          <cell r="A717" t="str">
            <v>10640-10</v>
          </cell>
          <cell r="B717" t="str">
            <v>C</v>
          </cell>
          <cell r="C717" t="str">
            <v>Closed</v>
          </cell>
          <cell r="D717" t="str">
            <v>G - NHSSS Employer control account</v>
          </cell>
          <cell r="E717" t="str">
            <v>Mr M A Smith</v>
          </cell>
          <cell r="F717">
            <v>73050</v>
          </cell>
        </row>
        <row r="718">
          <cell r="A718" t="str">
            <v>10641-10</v>
          </cell>
          <cell r="B718" t="str">
            <v>C</v>
          </cell>
          <cell r="C718" t="str">
            <v>Closed</v>
          </cell>
          <cell r="D718" t="str">
            <v>G - Other superann.Employer control account</v>
          </cell>
          <cell r="E718" t="str">
            <v>Mr M A Smith</v>
          </cell>
          <cell r="F718">
            <v>73050</v>
          </cell>
        </row>
        <row r="719">
          <cell r="A719" t="str">
            <v>10642-10</v>
          </cell>
          <cell r="B719" t="str">
            <v>C</v>
          </cell>
          <cell r="C719" t="str">
            <v>Closed</v>
          </cell>
          <cell r="D719" t="str">
            <v>G - CAF Give as you Earn control account</v>
          </cell>
          <cell r="E719" t="str">
            <v>Mr M A Smith</v>
          </cell>
          <cell r="F719">
            <v>73050</v>
          </cell>
        </row>
        <row r="720">
          <cell r="A720" t="str">
            <v>10643-10</v>
          </cell>
          <cell r="B720" t="str">
            <v>C</v>
          </cell>
          <cell r="C720" t="str">
            <v>Closed</v>
          </cell>
          <cell r="D720" t="str">
            <v>G - Maternity pay control account</v>
          </cell>
          <cell r="E720" t="str">
            <v>Mr M A Smith</v>
          </cell>
          <cell r="F720">
            <v>73050</v>
          </cell>
        </row>
        <row r="721">
          <cell r="A721" t="str">
            <v>10644-10</v>
          </cell>
          <cell r="B721" t="str">
            <v>C</v>
          </cell>
          <cell r="C721" t="str">
            <v>Closed</v>
          </cell>
          <cell r="D721" t="str">
            <v>G - USS Employer control account</v>
          </cell>
          <cell r="E721" t="str">
            <v>Mr M A Smith</v>
          </cell>
          <cell r="F721">
            <v>73050</v>
          </cell>
        </row>
        <row r="722">
          <cell r="A722" t="str">
            <v>10645-10</v>
          </cell>
          <cell r="B722" t="str">
            <v>C</v>
          </cell>
          <cell r="C722" t="str">
            <v>Closed</v>
          </cell>
          <cell r="D722" t="str">
            <v>G - FSSU Employer control account CLOSED</v>
          </cell>
          <cell r="E722" t="str">
            <v>Mr M A Smith</v>
          </cell>
          <cell r="F722">
            <v>73050</v>
          </cell>
        </row>
        <row r="723">
          <cell r="A723" t="str">
            <v>10646-10</v>
          </cell>
          <cell r="B723" t="str">
            <v>C</v>
          </cell>
          <cell r="C723" t="str">
            <v>Closed</v>
          </cell>
          <cell r="D723" t="str">
            <v>G - SAUL Employer control account</v>
          </cell>
          <cell r="E723" t="str">
            <v>Mr M A Smith</v>
          </cell>
          <cell r="F723">
            <v>73050</v>
          </cell>
        </row>
        <row r="724">
          <cell r="A724" t="str">
            <v>10647-10</v>
          </cell>
          <cell r="B724" t="str">
            <v>C</v>
          </cell>
          <cell r="C724" t="str">
            <v>Closed</v>
          </cell>
          <cell r="D724" t="str">
            <v>G - NHSSS Employee control account</v>
          </cell>
          <cell r="E724" t="str">
            <v>Mr M A Smith</v>
          </cell>
          <cell r="F724">
            <v>73050</v>
          </cell>
        </row>
        <row r="725">
          <cell r="A725" t="str">
            <v>10648-10</v>
          </cell>
          <cell r="B725" t="str">
            <v>C</v>
          </cell>
          <cell r="C725" t="str">
            <v>Closed</v>
          </cell>
          <cell r="D725" t="str">
            <v>G - Equitable Life NHS AVCs control account</v>
          </cell>
          <cell r="E725" t="str">
            <v>Mr M A Smith</v>
          </cell>
          <cell r="F725">
            <v>73050</v>
          </cell>
        </row>
        <row r="726">
          <cell r="A726" t="str">
            <v>10649-10</v>
          </cell>
          <cell r="B726" t="str">
            <v>C</v>
          </cell>
          <cell r="C726" t="str">
            <v>Closed</v>
          </cell>
          <cell r="D726" t="str">
            <v>G - Prudential USS-FS AVCs control account</v>
          </cell>
          <cell r="E726" t="str">
            <v>Mr M A Smith</v>
          </cell>
          <cell r="F726">
            <v>73050</v>
          </cell>
        </row>
        <row r="727">
          <cell r="A727" t="str">
            <v>10650-10</v>
          </cell>
          <cell r="B727" t="str">
            <v>C</v>
          </cell>
          <cell r="C727" t="str">
            <v>Closed</v>
          </cell>
          <cell r="D727" t="str">
            <v>G - Advances control account</v>
          </cell>
          <cell r="E727" t="str">
            <v>Mr M A Smith</v>
          </cell>
          <cell r="F727">
            <v>73050</v>
          </cell>
        </row>
        <row r="728">
          <cell r="A728" t="str">
            <v>10651-10</v>
          </cell>
          <cell r="B728" t="str">
            <v>C</v>
          </cell>
          <cell r="C728" t="str">
            <v>Closed</v>
          </cell>
          <cell r="D728" t="str">
            <v>G - Recovery of advances control account CLOSED</v>
          </cell>
          <cell r="E728" t="str">
            <v>Mr M A Smith</v>
          </cell>
          <cell r="F728">
            <v>73050</v>
          </cell>
        </row>
        <row r="729">
          <cell r="A729" t="str">
            <v>10652-10</v>
          </cell>
          <cell r="B729" t="str">
            <v>C</v>
          </cell>
          <cell r="C729" t="str">
            <v>Closed</v>
          </cell>
          <cell r="D729" t="str">
            <v>G - St Georges parking deductions control ac</v>
          </cell>
          <cell r="E729" t="str">
            <v>Mr M A Smith</v>
          </cell>
          <cell r="F729">
            <v>73050</v>
          </cell>
        </row>
        <row r="730">
          <cell r="A730" t="str">
            <v>10653-10</v>
          </cell>
          <cell r="B730" t="str">
            <v>C</v>
          </cell>
          <cell r="C730" t="str">
            <v>Closed</v>
          </cell>
          <cell r="D730" t="str">
            <v>G - Pharmacy Springfield deductions control</v>
          </cell>
          <cell r="E730" t="str">
            <v>Mr M A Smith</v>
          </cell>
          <cell r="F730">
            <v>73050</v>
          </cell>
        </row>
        <row r="731">
          <cell r="A731" t="str">
            <v>10654-10</v>
          </cell>
          <cell r="B731" t="str">
            <v>C</v>
          </cell>
          <cell r="C731" t="str">
            <v>Closed</v>
          </cell>
          <cell r="D731" t="str">
            <v>G - Doctors cremation fees payable control</v>
          </cell>
          <cell r="E731" t="str">
            <v>Mr M A Smith</v>
          </cell>
          <cell r="F731">
            <v>73050</v>
          </cell>
        </row>
        <row r="732">
          <cell r="A732" t="str">
            <v>10655-10</v>
          </cell>
          <cell r="B732" t="str">
            <v>C</v>
          </cell>
          <cell r="C732" t="str">
            <v>Closed</v>
          </cell>
          <cell r="D732" t="str">
            <v>G - Principals rent deductions UoL control CLOSED</v>
          </cell>
          <cell r="E732" t="str">
            <v>Mr M A Smith</v>
          </cell>
          <cell r="F732">
            <v>73050</v>
          </cell>
        </row>
        <row r="733">
          <cell r="A733" t="str">
            <v>10656-10</v>
          </cell>
          <cell r="B733" t="str">
            <v>C</v>
          </cell>
          <cell r="C733" t="str">
            <v>Closed</v>
          </cell>
          <cell r="D733" t="str">
            <v>G - St Georges Hospital staff club control</v>
          </cell>
          <cell r="E733" t="str">
            <v>Mr M A Smith</v>
          </cell>
          <cell r="F733">
            <v>73050</v>
          </cell>
        </row>
        <row r="734">
          <cell r="A734" t="str">
            <v>10657-10</v>
          </cell>
          <cell r="B734" t="str">
            <v>C</v>
          </cell>
          <cell r="C734" t="str">
            <v>Closed</v>
          </cell>
          <cell r="D734" t="str">
            <v>G - MSF subscriptions control account</v>
          </cell>
          <cell r="E734" t="str">
            <v>Mr M A Smith</v>
          </cell>
          <cell r="F734">
            <v>73050</v>
          </cell>
        </row>
        <row r="735">
          <cell r="A735" t="str">
            <v>10658-10</v>
          </cell>
          <cell r="B735" t="str">
            <v>C</v>
          </cell>
          <cell r="C735" t="str">
            <v>Closed</v>
          </cell>
          <cell r="D735" t="str">
            <v>G - AUT subscriptions control account</v>
          </cell>
          <cell r="E735" t="str">
            <v>Mr M A Smith</v>
          </cell>
          <cell r="F735">
            <v>73050</v>
          </cell>
        </row>
        <row r="736">
          <cell r="A736" t="str">
            <v>10659-10</v>
          </cell>
          <cell r="B736" t="str">
            <v>C</v>
          </cell>
          <cell r="C736" t="str">
            <v>Closed</v>
          </cell>
          <cell r="D736" t="str">
            <v>G - UNISON subs control account</v>
          </cell>
          <cell r="E736" t="str">
            <v>Mr M A Smith</v>
          </cell>
          <cell r="F736">
            <v>73050</v>
          </cell>
        </row>
        <row r="737">
          <cell r="A737" t="str">
            <v>10660-10</v>
          </cell>
          <cell r="B737" t="str">
            <v>C</v>
          </cell>
          <cell r="C737" t="str">
            <v>Closed</v>
          </cell>
          <cell r="D737" t="str">
            <v>G - Court Orders control account CLOSED</v>
          </cell>
          <cell r="E737" t="str">
            <v>Mr M A Smith</v>
          </cell>
          <cell r="F737">
            <v>73050</v>
          </cell>
        </row>
        <row r="738">
          <cell r="A738" t="str">
            <v>10661-10</v>
          </cell>
          <cell r="B738" t="str">
            <v>C</v>
          </cell>
          <cell r="C738" t="str">
            <v>Closed</v>
          </cell>
          <cell r="D738" t="str">
            <v>G - Deductions from earnings control account CLOSED</v>
          </cell>
          <cell r="E738" t="str">
            <v>Mr M A Smith</v>
          </cell>
          <cell r="F738">
            <v>73050</v>
          </cell>
        </row>
        <row r="739">
          <cell r="A739" t="str">
            <v>10662-10</v>
          </cell>
          <cell r="B739" t="str">
            <v>C</v>
          </cell>
          <cell r="C739" t="str">
            <v>Closed</v>
          </cell>
          <cell r="D739" t="str">
            <v>G - SGHNHS Trust Ingelby House control accnt CLOSED</v>
          </cell>
          <cell r="E739" t="str">
            <v>Mr M A Smith</v>
          </cell>
          <cell r="F739">
            <v>73050</v>
          </cell>
        </row>
        <row r="740">
          <cell r="A740" t="str">
            <v>10663-10</v>
          </cell>
          <cell r="B740" t="str">
            <v>C</v>
          </cell>
          <cell r="C740" t="str">
            <v>Closed</v>
          </cell>
          <cell r="D740" t="str">
            <v>G - Pathfinder mobile phones-control account</v>
          </cell>
          <cell r="E740" t="str">
            <v>Mr M A Smith</v>
          </cell>
          <cell r="F740">
            <v>73050</v>
          </cell>
        </row>
        <row r="741">
          <cell r="A741" t="str">
            <v>10664-10</v>
          </cell>
          <cell r="B741" t="str">
            <v>C</v>
          </cell>
          <cell r="C741" t="str">
            <v>Closed</v>
          </cell>
          <cell r="D741" t="str">
            <v>G - Attachment of Earnings-control account</v>
          </cell>
          <cell r="E741" t="str">
            <v>Mr M A Smith</v>
          </cell>
          <cell r="F741">
            <v>73050</v>
          </cell>
        </row>
        <row r="742">
          <cell r="A742" t="str">
            <v>10665-10</v>
          </cell>
          <cell r="B742" t="str">
            <v>C</v>
          </cell>
          <cell r="C742" t="str">
            <v>Closed</v>
          </cell>
          <cell r="D742" t="str">
            <v>G - Student Loans from sal-control account</v>
          </cell>
          <cell r="E742" t="str">
            <v>Mr M A Smith</v>
          </cell>
          <cell r="F742">
            <v>73050</v>
          </cell>
        </row>
        <row r="743">
          <cell r="A743" t="str">
            <v>10666-10</v>
          </cell>
          <cell r="B743" t="str">
            <v>C</v>
          </cell>
          <cell r="C743" t="str">
            <v>Closed</v>
          </cell>
          <cell r="D743" t="str">
            <v>G - Sovereign Giving-control account</v>
          </cell>
          <cell r="E743" t="str">
            <v>Mr M A Smith</v>
          </cell>
          <cell r="F743">
            <v>73050</v>
          </cell>
        </row>
        <row r="744">
          <cell r="A744" t="str">
            <v>10667-10</v>
          </cell>
          <cell r="B744" t="str">
            <v>C</v>
          </cell>
          <cell r="C744" t="str">
            <v>Closed</v>
          </cell>
          <cell r="D744" t="str">
            <v>G - St George´s Staff Arts Club-pay ded´ns.</v>
          </cell>
          <cell r="E744" t="str">
            <v>Mr M A Smith</v>
          </cell>
          <cell r="F744">
            <v>73050</v>
          </cell>
        </row>
        <row r="745">
          <cell r="A745" t="str">
            <v>10668-10</v>
          </cell>
          <cell r="B745" t="str">
            <v>C</v>
          </cell>
          <cell r="C745" t="str">
            <v>Closed</v>
          </cell>
          <cell r="D745" t="str">
            <v>G - Student loan repayments CLOSED</v>
          </cell>
          <cell r="E745" t="str">
            <v>Mr M A Smith</v>
          </cell>
          <cell r="F745">
            <v>73050</v>
          </cell>
        </row>
        <row r="746">
          <cell r="A746" t="str">
            <v>10669-10</v>
          </cell>
          <cell r="B746" t="str">
            <v>C</v>
          </cell>
          <cell r="C746" t="str">
            <v>Closed</v>
          </cell>
          <cell r="D746" t="str">
            <v>G - Payroll - Give as you earn CLOSED</v>
          </cell>
          <cell r="E746" t="str">
            <v>Mr M A Smith</v>
          </cell>
          <cell r="F746">
            <v>73050</v>
          </cell>
        </row>
        <row r="747">
          <cell r="A747" t="str">
            <v>10670-10</v>
          </cell>
          <cell r="B747" t="str">
            <v>C</v>
          </cell>
          <cell r="C747" t="str">
            <v>Closed</v>
          </cell>
          <cell r="D747" t="str">
            <v>G - Standard Life AVCs (NHS) control</v>
          </cell>
          <cell r="E747" t="str">
            <v>Mr M A Smith</v>
          </cell>
          <cell r="F747">
            <v>73050</v>
          </cell>
        </row>
        <row r="748">
          <cell r="A748" t="str">
            <v>10671-10</v>
          </cell>
          <cell r="B748" t="str">
            <v>N</v>
          </cell>
          <cell r="C748" t="str">
            <v>Active</v>
          </cell>
          <cell r="D748" t="str">
            <v>G - Childcare Vouchers Control Acount</v>
          </cell>
          <cell r="E748" t="str">
            <v>Susan Anne McPheat</v>
          </cell>
          <cell r="F748">
            <v>73050</v>
          </cell>
        </row>
        <row r="749">
          <cell r="A749" t="str">
            <v>10672-10</v>
          </cell>
          <cell r="B749" t="str">
            <v>C</v>
          </cell>
          <cell r="C749" t="str">
            <v>Closed</v>
          </cell>
          <cell r="D749" t="str">
            <v>G - Cycle to Work Scheme</v>
          </cell>
          <cell r="E749" t="str">
            <v>Lorna Campbell</v>
          </cell>
          <cell r="F749">
            <v>73050</v>
          </cell>
        </row>
        <row r="750">
          <cell r="A750" t="str">
            <v>10673-10</v>
          </cell>
          <cell r="B750" t="str">
            <v>C</v>
          </cell>
          <cell r="C750" t="str">
            <v>Closed</v>
          </cell>
          <cell r="D750" t="str">
            <v>G - Statutory Paternity Pay</v>
          </cell>
          <cell r="E750" t="str">
            <v>Mr M A Smith</v>
          </cell>
          <cell r="F750">
            <v>73050</v>
          </cell>
        </row>
        <row r="751">
          <cell r="A751" t="str">
            <v>10674-10</v>
          </cell>
          <cell r="B751" t="str">
            <v>C</v>
          </cell>
          <cell r="C751" t="str">
            <v>Closed</v>
          </cell>
          <cell r="D751" t="str">
            <v>G - Salaries &amp; Wages control account</v>
          </cell>
          <cell r="E751" t="str">
            <v>Mr M A Smith</v>
          </cell>
          <cell r="F751">
            <v>73050</v>
          </cell>
        </row>
        <row r="752">
          <cell r="A752" t="str">
            <v>10675-10</v>
          </cell>
          <cell r="B752" t="str">
            <v>N</v>
          </cell>
          <cell r="C752" t="str">
            <v>Active</v>
          </cell>
          <cell r="D752" t="str">
            <v>G - IMBE - Other Charges</v>
          </cell>
          <cell r="E752" t="str">
            <v>Vanessa Powell</v>
          </cell>
          <cell r="F752">
            <v>73050</v>
          </cell>
        </row>
        <row r="753">
          <cell r="A753" t="str">
            <v>10675-11</v>
          </cell>
          <cell r="B753" t="str">
            <v>C</v>
          </cell>
          <cell r="C753" t="str">
            <v>Closed</v>
          </cell>
          <cell r="D753" t="str">
            <v>G - BMS Staff Development</v>
          </cell>
          <cell r="E753" t="str">
            <v>Sheryl Lee Pond</v>
          </cell>
          <cell r="F753">
            <v>73050</v>
          </cell>
        </row>
        <row r="754">
          <cell r="A754" t="str">
            <v>10675-12</v>
          </cell>
          <cell r="B754" t="str">
            <v>N</v>
          </cell>
          <cell r="C754" t="str">
            <v>Active</v>
          </cell>
          <cell r="D754" t="str">
            <v>G - Conference &amp; Professional Development Fund</v>
          </cell>
          <cell r="E754" t="str">
            <v>Colin Smith</v>
          </cell>
          <cell r="F754">
            <v>73050</v>
          </cell>
        </row>
        <row r="755">
          <cell r="A755" t="str">
            <v>10675-13</v>
          </cell>
          <cell r="B755" t="str">
            <v>C</v>
          </cell>
          <cell r="C755" t="str">
            <v>Closed</v>
          </cell>
          <cell r="D755" t="str">
            <v>G - Consumable Budget - R Sharifi</v>
          </cell>
          <cell r="E755" t="str">
            <v>Gholam Reza Sharifi</v>
          </cell>
          <cell r="F755">
            <v>73050</v>
          </cell>
        </row>
        <row r="756">
          <cell r="A756" t="str">
            <v>10675-14</v>
          </cell>
          <cell r="B756" t="str">
            <v>N</v>
          </cell>
          <cell r="C756" t="str">
            <v>Active</v>
          </cell>
          <cell r="D756" t="str">
            <v>G - Summer Dissection Program</v>
          </cell>
          <cell r="E756" t="str">
            <v>Sharon Decardi-Nelson</v>
          </cell>
          <cell r="F756">
            <v>73050</v>
          </cell>
        </row>
        <row r="757">
          <cell r="A757" t="str">
            <v>10675-15</v>
          </cell>
          <cell r="B757" t="str">
            <v>N</v>
          </cell>
          <cell r="C757" t="str">
            <v>Active</v>
          </cell>
          <cell r="D757" t="str">
            <v>G - Liquid Nitrogen</v>
          </cell>
          <cell r="E757" t="str">
            <v>Colin Smith</v>
          </cell>
          <cell r="F757">
            <v>72898</v>
          </cell>
        </row>
        <row r="758">
          <cell r="A758" t="str">
            <v>10675-16</v>
          </cell>
          <cell r="B758" t="str">
            <v>N</v>
          </cell>
          <cell r="C758" t="str">
            <v>Active</v>
          </cell>
          <cell r="D758" t="str">
            <v>G - MBBS Programme Team General Budget</v>
          </cell>
          <cell r="E758" t="str">
            <v>Katherine Anne Pigott</v>
          </cell>
          <cell r="F758">
            <v>73050</v>
          </cell>
        </row>
        <row r="759">
          <cell r="A759" t="str">
            <v>10675-17</v>
          </cell>
          <cell r="B759" t="str">
            <v>N</v>
          </cell>
          <cell r="C759" t="str">
            <v>Active</v>
          </cell>
          <cell r="D759" t="str">
            <v>G - Masters in Health &amp; Wellbeing</v>
          </cell>
          <cell r="E759" t="str">
            <v>Jane Lousie Saffell</v>
          </cell>
          <cell r="F759">
            <v>73050</v>
          </cell>
        </row>
        <row r="760">
          <cell r="A760" t="str">
            <v>10675-18</v>
          </cell>
          <cell r="B760" t="str">
            <v>N</v>
          </cell>
          <cell r="C760" t="str">
            <v>Active</v>
          </cell>
          <cell r="D760" t="str">
            <v>G - Masters in Genomic Medicine</v>
          </cell>
          <cell r="E760" t="str">
            <v>Rachel Louise Allen</v>
          </cell>
          <cell r="F760">
            <v>73050</v>
          </cell>
        </row>
        <row r="761">
          <cell r="A761" t="str">
            <v>10675-19</v>
          </cell>
          <cell r="B761" t="str">
            <v>C</v>
          </cell>
          <cell r="C761" t="str">
            <v>Closed</v>
          </cell>
          <cell r="D761" t="str">
            <v>G - Laboratory Consumables - Dr K Jonas</v>
          </cell>
          <cell r="E761" t="str">
            <v>Kim Carol Jonas</v>
          </cell>
          <cell r="F761">
            <v>73050</v>
          </cell>
        </row>
        <row r="762">
          <cell r="A762" t="str">
            <v>10675-20</v>
          </cell>
          <cell r="B762" t="str">
            <v>N</v>
          </cell>
          <cell r="C762" t="str">
            <v>Active</v>
          </cell>
          <cell r="D762" t="str">
            <v>G - SHINE Professional Staff Development</v>
          </cell>
          <cell r="E762" t="str">
            <v>Saranne Esther Elizabeth Weller</v>
          </cell>
          <cell r="F762">
            <v>73050</v>
          </cell>
        </row>
        <row r="763">
          <cell r="A763" t="str">
            <v>10675-21</v>
          </cell>
          <cell r="B763" t="str">
            <v>N</v>
          </cell>
          <cell r="C763" t="str">
            <v>Active</v>
          </cell>
          <cell r="D763" t="str">
            <v>G - Physicians Associate MSc Staff top-up costs</v>
          </cell>
          <cell r="E763" t="str">
            <v>Jane Lousie Saffell</v>
          </cell>
          <cell r="F763">
            <v>73050</v>
          </cell>
        </row>
        <row r="764">
          <cell r="A764" t="str">
            <v>10675-22</v>
          </cell>
          <cell r="B764" t="str">
            <v>N</v>
          </cell>
          <cell r="C764" t="str">
            <v>Active</v>
          </cell>
          <cell r="D764" t="str">
            <v>G - GP ACF Training Budget</v>
          </cell>
          <cell r="E764" t="str">
            <v>Colin Smith</v>
          </cell>
          <cell r="F764">
            <v>73050</v>
          </cell>
        </row>
        <row r="765">
          <cell r="A765" t="str">
            <v>10675-23</v>
          </cell>
          <cell r="B765" t="str">
            <v>N</v>
          </cell>
          <cell r="C765" t="str">
            <v>Active</v>
          </cell>
          <cell r="D765" t="str">
            <v>G - Centre Clinical Education</v>
          </cell>
          <cell r="E765" t="str">
            <v>Philippa Tostevin</v>
          </cell>
          <cell r="F765">
            <v>73050</v>
          </cell>
        </row>
        <row r="766">
          <cell r="A766" t="str">
            <v>10675-24</v>
          </cell>
          <cell r="B766" t="str">
            <v>N</v>
          </cell>
          <cell r="C766" t="str">
            <v>Active</v>
          </cell>
          <cell r="D766" t="str">
            <v>G - Centre for Innovation &amp; Development in Education</v>
          </cell>
          <cell r="E766" t="str">
            <v>Roberto Di Napoli</v>
          </cell>
          <cell r="F766">
            <v>73050</v>
          </cell>
        </row>
        <row r="767">
          <cell r="A767" t="str">
            <v>10675-25</v>
          </cell>
          <cell r="B767" t="str">
            <v>N</v>
          </cell>
          <cell r="C767" t="str">
            <v>Active</v>
          </cell>
          <cell r="D767" t="str">
            <v>G - Centre Biomedical Education</v>
          </cell>
          <cell r="E767" t="str">
            <v>Frances Mary Gibson</v>
          </cell>
          <cell r="F767">
            <v>73050</v>
          </cell>
        </row>
        <row r="768">
          <cell r="A768" t="str">
            <v>10675-26</v>
          </cell>
          <cell r="B768" t="str">
            <v>N</v>
          </cell>
          <cell r="C768" t="str">
            <v>Active</v>
          </cell>
          <cell r="D768" t="str">
            <v>G - Postgraduate Centre</v>
          </cell>
          <cell r="E768" t="str">
            <v>Rachel Louise Allen</v>
          </cell>
          <cell r="F768">
            <v>73050</v>
          </cell>
        </row>
        <row r="769">
          <cell r="A769" t="str">
            <v>10675-27</v>
          </cell>
          <cell r="B769" t="str">
            <v>N</v>
          </cell>
          <cell r="C769" t="str">
            <v>Active</v>
          </cell>
          <cell r="D769" t="str">
            <v>G - MSc Global Health</v>
          </cell>
          <cell r="E769" t="str">
            <v>Dafina Shabani</v>
          </cell>
          <cell r="F769">
            <v>73050</v>
          </cell>
        </row>
        <row r="770">
          <cell r="A770" t="str">
            <v>10675-28</v>
          </cell>
          <cell r="B770" t="str">
            <v>N</v>
          </cell>
          <cell r="C770" t="str">
            <v>Active</v>
          </cell>
          <cell r="D770" t="str">
            <v>G - IMBE Director´s Office Other Charges</v>
          </cell>
          <cell r="E770" t="str">
            <v>Jane Lousie Saffell</v>
          </cell>
          <cell r="F770">
            <v>73050</v>
          </cell>
        </row>
        <row r="771">
          <cell r="A771" t="str">
            <v>10675-29</v>
          </cell>
          <cell r="B771" t="str">
            <v>N</v>
          </cell>
          <cell r="C771" t="str">
            <v>Active</v>
          </cell>
          <cell r="D771" t="str">
            <v>G - MSc Heart Failure -costs</v>
          </cell>
          <cell r="E771" t="str">
            <v>Rachel Louise Allen</v>
          </cell>
          <cell r="F771">
            <v>73050</v>
          </cell>
        </row>
        <row r="772">
          <cell r="A772" t="str">
            <v>10675-30</v>
          </cell>
          <cell r="B772" t="str">
            <v>N</v>
          </cell>
          <cell r="C772" t="str">
            <v>Active</v>
          </cell>
          <cell r="D772" t="str">
            <v>G - MCh Surgery</v>
          </cell>
          <cell r="E772" t="str">
            <v>Jane Lousie Saffell</v>
          </cell>
          <cell r="F772">
            <v>73050</v>
          </cell>
        </row>
        <row r="773">
          <cell r="A773" t="str">
            <v>10675-31</v>
          </cell>
          <cell r="B773" t="str">
            <v>N</v>
          </cell>
          <cell r="C773" t="str">
            <v>Active</v>
          </cell>
          <cell r="D773" t="str">
            <v>G - MRES/MSc Translational Medicine</v>
          </cell>
          <cell r="E773" t="str">
            <v>Dafina Shabani</v>
          </cell>
          <cell r="F773">
            <v>73050</v>
          </cell>
        </row>
        <row r="774">
          <cell r="A774" t="str">
            <v>10675-32</v>
          </cell>
          <cell r="B774" t="str">
            <v>N</v>
          </cell>
          <cell r="C774" t="str">
            <v>Active</v>
          </cell>
          <cell r="D774" t="str">
            <v>G - Staff  Development Fund</v>
          </cell>
          <cell r="E774" t="str">
            <v>Vanessa Powell</v>
          </cell>
          <cell r="F774">
            <v>73050</v>
          </cell>
        </row>
        <row r="775">
          <cell r="A775" t="str">
            <v>10675-33</v>
          </cell>
          <cell r="B775" t="str">
            <v>N</v>
          </cell>
          <cell r="C775" t="str">
            <v>Active</v>
          </cell>
          <cell r="D775" t="str">
            <v>G - BSc Clinical Pharmacology</v>
          </cell>
          <cell r="E775" t="str">
            <v>Karolina Ossowska</v>
          </cell>
          <cell r="F775">
            <v>73050</v>
          </cell>
        </row>
        <row r="776">
          <cell r="A776" t="str">
            <v>10675-34</v>
          </cell>
          <cell r="B776" t="str">
            <v>N</v>
          </cell>
          <cell r="C776" t="str">
            <v>Active</v>
          </cell>
          <cell r="D776" t="str">
            <v>G - IMBE Student Prizes</v>
          </cell>
          <cell r="E776" t="str">
            <v>Vanessa Powell</v>
          </cell>
          <cell r="F776">
            <v>73050</v>
          </cell>
        </row>
        <row r="777">
          <cell r="A777" t="str">
            <v>10675-35</v>
          </cell>
          <cell r="B777" t="str">
            <v>N</v>
          </cell>
          <cell r="C777" t="str">
            <v>Active</v>
          </cell>
          <cell r="D777" t="str">
            <v>G - UoL Gold Medal Vivas event</v>
          </cell>
          <cell r="E777" t="str">
            <v>Joanna Ewa Carroll</v>
          </cell>
          <cell r="F777">
            <v>73050</v>
          </cell>
        </row>
        <row r="778">
          <cell r="A778" t="str">
            <v>10675-36</v>
          </cell>
          <cell r="B778" t="str">
            <v>N</v>
          </cell>
          <cell r="C778" t="str">
            <v>Active</v>
          </cell>
          <cell r="D778" t="str">
            <v>G- EduFocus</v>
          </cell>
          <cell r="E778" t="str">
            <v>Thushari Champa Welikala</v>
          </cell>
          <cell r="F778">
            <v>73050</v>
          </cell>
        </row>
        <row r="779">
          <cell r="A779" t="str">
            <v>10675-37</v>
          </cell>
          <cell r="B779" t="str">
            <v>N</v>
          </cell>
          <cell r="C779" t="str">
            <v>Active</v>
          </cell>
          <cell r="D779" t="str">
            <v>G- Biomed PTY Assessor Expenses</v>
          </cell>
          <cell r="E779" t="str">
            <v>Frances Mary Gibson</v>
          </cell>
          <cell r="F779">
            <v>73050</v>
          </cell>
        </row>
        <row r="780">
          <cell r="A780" t="str">
            <v>10675-38</v>
          </cell>
          <cell r="B780" t="str">
            <v>N</v>
          </cell>
          <cell r="C780" t="str">
            <v>Active</v>
          </cell>
          <cell r="D780" t="str">
            <v>G- Assoc Dean Student Development</v>
          </cell>
          <cell r="E780" t="str">
            <v>Janette Myers</v>
          </cell>
          <cell r="F780">
            <v>73050</v>
          </cell>
        </row>
        <row r="781">
          <cell r="A781" t="str">
            <v>10675-39</v>
          </cell>
          <cell r="B781" t="str">
            <v>N</v>
          </cell>
          <cell r="C781" t="str">
            <v>Active</v>
          </cell>
          <cell r="D781" t="str">
            <v>G- Assoc Dean Access &amp; Participation</v>
          </cell>
          <cell r="E781" t="str">
            <v>Rosemarie Clare MacLachlan</v>
          </cell>
          <cell r="F781">
            <v>73050</v>
          </cell>
        </row>
        <row r="782">
          <cell r="A782" t="str">
            <v>10675-40</v>
          </cell>
          <cell r="B782" t="str">
            <v>N</v>
          </cell>
          <cell r="C782" t="str">
            <v>Active</v>
          </cell>
          <cell r="D782" t="str">
            <v>G- Associate Dean Admissions</v>
          </cell>
          <cell r="E782" t="str">
            <v>Angela Kubacki</v>
          </cell>
          <cell r="F782">
            <v>73050</v>
          </cell>
        </row>
        <row r="783">
          <cell r="A783" t="str">
            <v>10675-41</v>
          </cell>
          <cell r="B783" t="str">
            <v>N</v>
          </cell>
          <cell r="C783" t="str">
            <v>Active</v>
          </cell>
          <cell r="D783" t="str">
            <v>G- Devt of anibodies against C11 or f95 protein</v>
          </cell>
          <cell r="E783" t="str">
            <v>Francisco Miralles Arenas</v>
          </cell>
          <cell r="F783">
            <v>43677</v>
          </cell>
        </row>
        <row r="784">
          <cell r="A784" t="str">
            <v>10675-42</v>
          </cell>
          <cell r="B784" t="str">
            <v>N</v>
          </cell>
          <cell r="C784" t="str">
            <v>Active</v>
          </cell>
          <cell r="D784" t="str">
            <v>G- Does long term inhalation of nicotine containing electronic cigarette vapour cause tixicity in vivo?</v>
          </cell>
          <cell r="E784" t="str">
            <v>Alexis Bailey</v>
          </cell>
          <cell r="F784">
            <v>43677</v>
          </cell>
        </row>
        <row r="785">
          <cell r="A785" t="str">
            <v>10675-43</v>
          </cell>
          <cell r="B785" t="str">
            <v>N</v>
          </cell>
          <cell r="C785" t="str">
            <v>Active</v>
          </cell>
          <cell r="D785" t="str">
            <v>G- Lymphatic Brain Tissue Research Group-Pilot Project</v>
          </cell>
          <cell r="E785" t="str">
            <v>Philip James Adds</v>
          </cell>
          <cell r="F785">
            <v>43677</v>
          </cell>
        </row>
        <row r="786">
          <cell r="A786" t="str">
            <v>10675-44</v>
          </cell>
          <cell r="B786" t="str">
            <v>N</v>
          </cell>
          <cell r="C786" t="str">
            <v>Active</v>
          </cell>
          <cell r="D786" t="str">
            <v>G- Investigating debtor in pulmonary Hypertension</v>
          </cell>
          <cell r="E786" t="str">
            <v>Veronica Carroll</v>
          </cell>
          <cell r="F786">
            <v>43677</v>
          </cell>
        </row>
        <row r="787">
          <cell r="A787" t="str">
            <v>10675-45</v>
          </cell>
          <cell r="B787" t="str">
            <v>N</v>
          </cell>
          <cell r="C787" t="str">
            <v>Active</v>
          </cell>
          <cell r="D787" t="str">
            <v>G- Insulin Resistance &amp; trafficking of GLUT4 storage vesicles (GSVs) in granulosa cells: Relevance to women with polycystic ovary syndrome (PC05)</v>
          </cell>
          <cell r="E787" t="str">
            <v>Suman Rice</v>
          </cell>
          <cell r="F787">
            <v>43677</v>
          </cell>
        </row>
        <row r="788">
          <cell r="A788" t="str">
            <v>10676-10</v>
          </cell>
          <cell r="B788" t="str">
            <v>C</v>
          </cell>
          <cell r="C788" t="str">
            <v>Closed</v>
          </cell>
          <cell r="D788" t="str">
            <v>G - BMS Lower Ground Floor - Other Charges</v>
          </cell>
          <cell r="E788" t="str">
            <v>Sheryl Lee Pond</v>
          </cell>
          <cell r="F788">
            <v>73050</v>
          </cell>
        </row>
        <row r="789">
          <cell r="A789" t="str">
            <v>10677-10</v>
          </cell>
          <cell r="B789" t="str">
            <v>C</v>
          </cell>
          <cell r="C789" t="str">
            <v>Closed</v>
          </cell>
          <cell r="D789" t="str">
            <v>G - BMS 2nd Floor D Block</v>
          </cell>
          <cell r="E789" t="str">
            <v>Sheryl Lee Pond</v>
          </cell>
          <cell r="F789">
            <v>73050</v>
          </cell>
        </row>
        <row r="790">
          <cell r="A790" t="str">
            <v>10678-10</v>
          </cell>
          <cell r="B790" t="str">
            <v>C</v>
          </cell>
          <cell r="C790" t="str">
            <v>Closed</v>
          </cell>
          <cell r="D790" t="str">
            <v>G - BMS 1st Floor - Other Charges</v>
          </cell>
          <cell r="E790" t="str">
            <v>Sheryl Lee Pond</v>
          </cell>
          <cell r="F790">
            <v>73050</v>
          </cell>
        </row>
        <row r="791">
          <cell r="A791" t="str">
            <v>10679-10</v>
          </cell>
          <cell r="B791" t="str">
            <v>N</v>
          </cell>
          <cell r="C791" t="str">
            <v>Active</v>
          </cell>
          <cell r="D791" t="str">
            <v>G – IMBE Laboratory Consumables - Jenner</v>
          </cell>
          <cell r="E791" t="str">
            <v>Frances Mary Gibson</v>
          </cell>
          <cell r="F791">
            <v>73050</v>
          </cell>
        </row>
        <row r="792">
          <cell r="A792" t="str">
            <v>10680-10</v>
          </cell>
          <cell r="B792" t="str">
            <v>C</v>
          </cell>
          <cell r="C792" t="str">
            <v>Closed</v>
          </cell>
          <cell r="D792" t="str">
            <v>G - Molecular Cell Biology Section</v>
          </cell>
          <cell r="E792" t="str">
            <v>Stephen Edward Goodbourn</v>
          </cell>
          <cell r="F792">
            <v>73050</v>
          </cell>
        </row>
        <row r="793">
          <cell r="A793" t="str">
            <v>10681-10</v>
          </cell>
          <cell r="B793" t="str">
            <v>C</v>
          </cell>
          <cell r="C793" t="str">
            <v>Closed</v>
          </cell>
          <cell r="D793" t="str">
            <v>G - Pharmacology &amp; Cell Physiology Section</v>
          </cell>
          <cell r="E793" t="str">
            <v>Iain Andrew Greenwood</v>
          </cell>
          <cell r="F793">
            <v>73050</v>
          </cell>
        </row>
        <row r="794">
          <cell r="A794" t="str">
            <v>10682-10</v>
          </cell>
          <cell r="B794" t="str">
            <v>C</v>
          </cell>
          <cell r="C794" t="str">
            <v>Closed</v>
          </cell>
          <cell r="D794" t="str">
            <v>G - Reproductive &amp; Developmental Biology Section</v>
          </cell>
          <cell r="E794" t="str">
            <v>Guy St John Whitley</v>
          </cell>
          <cell r="F794">
            <v>73050</v>
          </cell>
        </row>
        <row r="795">
          <cell r="A795" t="str">
            <v>10683-10</v>
          </cell>
          <cell r="B795" t="str">
            <v>C</v>
          </cell>
          <cell r="C795" t="str">
            <v>Closed</v>
          </cell>
          <cell r="D795" t="str">
            <v>G - BMS Teaching Sector</v>
          </cell>
          <cell r="E795" t="str">
            <v>Sheryl Lee Pond</v>
          </cell>
          <cell r="F795">
            <v>73050</v>
          </cell>
        </row>
        <row r="796">
          <cell r="A796" t="str">
            <v>10684-10</v>
          </cell>
          <cell r="B796" t="str">
            <v>C</v>
          </cell>
          <cell r="C796" t="str">
            <v>Closed</v>
          </cell>
          <cell r="D796" t="str">
            <v>G - Foundation for Medicine Course - £4kpa</v>
          </cell>
          <cell r="E796" t="str">
            <v>Susan Margaret Cotterill</v>
          </cell>
          <cell r="F796">
            <v>73050</v>
          </cell>
        </row>
        <row r="797">
          <cell r="A797" t="str">
            <v>10685-10</v>
          </cell>
          <cell r="B797" t="str">
            <v>N</v>
          </cell>
          <cell r="C797" t="str">
            <v>Active</v>
          </cell>
          <cell r="D797" t="str">
            <v>G - MRes in Biomedical Science</v>
          </cell>
          <cell r="E797" t="str">
            <v>Dafina Shabani</v>
          </cell>
          <cell r="F797">
            <v>73050</v>
          </cell>
        </row>
        <row r="798">
          <cell r="A798" t="str">
            <v>10685-11</v>
          </cell>
          <cell r="B798" t="str">
            <v>N</v>
          </cell>
          <cell r="C798" t="str">
            <v>Active</v>
          </cell>
          <cell r="D798" t="str">
            <v>O - British Pharmacological Society MRes Bursary</v>
          </cell>
          <cell r="E798" t="str">
            <v>Deborah Baines</v>
          </cell>
          <cell r="F798">
            <v>73050</v>
          </cell>
        </row>
        <row r="799">
          <cell r="A799" t="str">
            <v>10686-10</v>
          </cell>
          <cell r="B799" t="str">
            <v>C</v>
          </cell>
          <cell r="C799" t="str">
            <v>Closed</v>
          </cell>
          <cell r="D799" t="str">
            <v>G - BMS PhD Studentships</v>
          </cell>
          <cell r="E799" t="str">
            <v>Nigel Andrew Brown</v>
          </cell>
          <cell r="F799">
            <v>73050</v>
          </cell>
        </row>
        <row r="800">
          <cell r="A800" t="str">
            <v>10686-11</v>
          </cell>
          <cell r="B800" t="str">
            <v>C</v>
          </cell>
          <cell r="C800" t="str">
            <v>Closed</v>
          </cell>
          <cell r="D800" t="str">
            <v>P3 - PhD Studentships O/S to Home Rate Subsidy</v>
          </cell>
          <cell r="E800" t="str">
            <v>Nigel Andrew Brown</v>
          </cell>
          <cell r="F800">
            <v>73050</v>
          </cell>
        </row>
        <row r="801">
          <cell r="A801" t="str">
            <v>10686-12</v>
          </cell>
          <cell r="B801" t="str">
            <v>C</v>
          </cell>
          <cell r="C801" t="str">
            <v>Closed</v>
          </cell>
          <cell r="D801" t="str">
            <v>Mustafa Ahmed Sponsorship</v>
          </cell>
          <cell r="E801" t="str">
            <v>Sheryl Lee Pond</v>
          </cell>
          <cell r="F801">
            <v>73050</v>
          </cell>
        </row>
        <row r="802">
          <cell r="A802" t="str">
            <v>10686-13</v>
          </cell>
          <cell r="B802" t="str">
            <v>C</v>
          </cell>
          <cell r="C802" t="str">
            <v>Closed</v>
          </cell>
          <cell r="D802" t="str">
            <v>O - PhD Studentship Consumable Costs</v>
          </cell>
          <cell r="E802" t="str">
            <v>Andrew Harry Crosby</v>
          </cell>
          <cell r="F802">
            <v>73050</v>
          </cell>
        </row>
        <row r="803">
          <cell r="A803" t="str">
            <v>10686-14</v>
          </cell>
          <cell r="B803" t="str">
            <v>C</v>
          </cell>
          <cell r="C803" t="str">
            <v>Closed</v>
          </cell>
          <cell r="D803" t="str">
            <v>PhD Studentship - Szymon Stelter</v>
          </cell>
          <cell r="E803" t="str">
            <v>Rachel Louise Allen</v>
          </cell>
          <cell r="F803">
            <v>73050</v>
          </cell>
        </row>
        <row r="804">
          <cell r="A804" t="str">
            <v>10687-10</v>
          </cell>
          <cell r="B804" t="str">
            <v>C</v>
          </cell>
          <cell r="C804" t="str">
            <v>Closed</v>
          </cell>
          <cell r="D804" t="str">
            <v>G - BSc Module - Biology of Cancer</v>
          </cell>
          <cell r="E804" t="str">
            <v>Timothy Raymond Rutherford</v>
          </cell>
          <cell r="F804">
            <v>73050</v>
          </cell>
        </row>
        <row r="805">
          <cell r="A805" t="str">
            <v>10688-10</v>
          </cell>
          <cell r="B805" t="str">
            <v>C</v>
          </cell>
          <cell r="C805" t="str">
            <v>Closed</v>
          </cell>
          <cell r="D805" t="str">
            <v>G - Clinical Pharmacology - Other Charges</v>
          </cell>
          <cell r="E805" t="str">
            <v>Emma Harriet Baker</v>
          </cell>
          <cell r="F805">
            <v>73050</v>
          </cell>
        </row>
        <row r="806">
          <cell r="A806" t="str">
            <v>10689-10</v>
          </cell>
          <cell r="B806" t="str">
            <v>C</v>
          </cell>
          <cell r="C806" t="str">
            <v>Closed</v>
          </cell>
          <cell r="D806" t="str">
            <v>G - Studentships - Dr J Moffat</v>
          </cell>
          <cell r="E806" t="str">
            <v>Sheryl Lee Pond</v>
          </cell>
          <cell r="F806">
            <v>73050</v>
          </cell>
        </row>
        <row r="807">
          <cell r="A807" t="str">
            <v>10690-10</v>
          </cell>
          <cell r="B807" t="str">
            <v>C</v>
          </cell>
          <cell r="C807" t="str">
            <v>Closed</v>
          </cell>
          <cell r="D807" t="str">
            <v>G - Start Up Consumable Monies - Dr C Eder</v>
          </cell>
          <cell r="E807" t="str">
            <v>Claudia Eder</v>
          </cell>
          <cell r="F807">
            <v>73050</v>
          </cell>
        </row>
        <row r="808">
          <cell r="A808" t="str">
            <v>10691-10</v>
          </cell>
          <cell r="B808" t="str">
            <v>N</v>
          </cell>
          <cell r="C808" t="str">
            <v>Active</v>
          </cell>
          <cell r="D808" t="str">
            <v>G - MPharm Teaching Code</v>
          </cell>
          <cell r="E808" t="str">
            <v>Karolina Ossowska</v>
          </cell>
          <cell r="F808">
            <v>73050</v>
          </cell>
        </row>
        <row r="809">
          <cell r="A809" t="str">
            <v>10692-10</v>
          </cell>
          <cell r="B809" t="str">
            <v>N</v>
          </cell>
          <cell r="C809" t="str">
            <v>Active</v>
          </cell>
          <cell r="D809" t="str">
            <v>G - Studentships - Dr J Cartwright</v>
          </cell>
          <cell r="E809" t="str">
            <v>Judith Eleanor Cartwright</v>
          </cell>
          <cell r="F809">
            <v>73050</v>
          </cell>
        </row>
        <row r="810">
          <cell r="A810" t="str">
            <v>10693-10</v>
          </cell>
          <cell r="B810" t="str">
            <v>N</v>
          </cell>
          <cell r="C810" t="str">
            <v>Active</v>
          </cell>
          <cell r="D810" t="str">
            <v>G - Studentships - Dr D Baines</v>
          </cell>
          <cell r="E810" t="str">
            <v>Deborah Baines</v>
          </cell>
          <cell r="F810">
            <v>73050</v>
          </cell>
        </row>
        <row r="811">
          <cell r="A811" t="str">
            <v>10694-10</v>
          </cell>
          <cell r="B811" t="str">
            <v>C</v>
          </cell>
          <cell r="C811" t="str">
            <v>Closed</v>
          </cell>
          <cell r="D811" t="str">
            <v>G - PhD Studentships - Dr A Moumen</v>
          </cell>
          <cell r="E811" t="str">
            <v>Abdeladim Moumen</v>
          </cell>
          <cell r="F811">
            <v>73050</v>
          </cell>
        </row>
        <row r="812">
          <cell r="A812" t="str">
            <v>10695-10</v>
          </cell>
          <cell r="B812" t="str">
            <v>C</v>
          </cell>
          <cell r="C812" t="str">
            <v>Closed</v>
          </cell>
          <cell r="D812" t="str">
            <v>G - Studentships - Prof S Whitehead</v>
          </cell>
          <cell r="E812" t="str">
            <v>Saffron Whitehead</v>
          </cell>
          <cell r="F812">
            <v>73050</v>
          </cell>
        </row>
        <row r="813">
          <cell r="A813" t="str">
            <v>10696-10</v>
          </cell>
          <cell r="B813" t="str">
            <v>N</v>
          </cell>
          <cell r="C813" t="str">
            <v>Active</v>
          </cell>
          <cell r="D813" t="str">
            <v>G - Studentships - Dr I Greenwood</v>
          </cell>
          <cell r="E813" t="str">
            <v>Iain Andrew Greenwood</v>
          </cell>
          <cell r="F813">
            <v>73050</v>
          </cell>
        </row>
        <row r="814">
          <cell r="A814" t="str">
            <v>10697-10</v>
          </cell>
          <cell r="B814" t="str">
            <v>C</v>
          </cell>
          <cell r="C814" t="str">
            <v>Closed</v>
          </cell>
          <cell r="D814" t="str">
            <v>G - Studentships - Prof N Brown</v>
          </cell>
          <cell r="E814" t="str">
            <v>Sheryl Lee Pond</v>
          </cell>
          <cell r="F814">
            <v>73050</v>
          </cell>
        </row>
        <row r="815">
          <cell r="A815" t="str">
            <v>10698-10</v>
          </cell>
          <cell r="B815" t="str">
            <v>N</v>
          </cell>
          <cell r="C815" t="str">
            <v>Active</v>
          </cell>
          <cell r="D815" t="str">
            <v>G - Studentships - Dr S Rice</v>
          </cell>
          <cell r="E815" t="str">
            <v>Suman Rice</v>
          </cell>
          <cell r="F815">
            <v>73050</v>
          </cell>
        </row>
        <row r="816">
          <cell r="A816" t="str">
            <v>10699-10</v>
          </cell>
          <cell r="B816" t="str">
            <v>C</v>
          </cell>
          <cell r="C816" t="str">
            <v>Closed</v>
          </cell>
          <cell r="D816" t="str">
            <v>G - Studentships - B Austen</v>
          </cell>
          <cell r="E816" t="str">
            <v>Sheryl Lee Pond</v>
          </cell>
          <cell r="F816">
            <v>73050</v>
          </cell>
        </row>
        <row r="817">
          <cell r="A817" t="str">
            <v>10700-10</v>
          </cell>
          <cell r="B817" t="str">
            <v>C</v>
          </cell>
          <cell r="C817" t="str">
            <v>Closed</v>
          </cell>
          <cell r="D817" t="str">
            <v>G - Start-Up Fund - Dr Vanessa Ho</v>
          </cell>
          <cell r="E817" t="str">
            <v>Wing Sze Ho</v>
          </cell>
          <cell r="F817">
            <v>73050</v>
          </cell>
        </row>
        <row r="818">
          <cell r="A818" t="str">
            <v>10701-10</v>
          </cell>
          <cell r="B818" t="str">
            <v>C</v>
          </cell>
          <cell r="C818" t="str">
            <v>Closed</v>
          </cell>
          <cell r="D818" t="str">
            <v>G - Consumables Fund - Dr Vanessa Ho</v>
          </cell>
          <cell r="E818" t="str">
            <v>Wing Sze Ho</v>
          </cell>
          <cell r="F818">
            <v>73050</v>
          </cell>
        </row>
        <row r="819">
          <cell r="A819" t="str">
            <v>10702-10</v>
          </cell>
          <cell r="B819" t="str">
            <v>C</v>
          </cell>
          <cell r="C819" t="str">
            <v>Closed</v>
          </cell>
          <cell r="D819" t="str">
            <v>G - Start-up &amp; Consumables Funds-David Szuts</v>
          </cell>
          <cell r="E819" t="str">
            <v>David Zoltan Szuts</v>
          </cell>
          <cell r="F819">
            <v>73050</v>
          </cell>
        </row>
        <row r="820">
          <cell r="A820" t="str">
            <v>10703-10</v>
          </cell>
          <cell r="B820" t="str">
            <v>N</v>
          </cell>
          <cell r="C820" t="str">
            <v>Active</v>
          </cell>
          <cell r="D820" t="str">
            <v>G - Studentshps - Dr A Nohturfft</v>
          </cell>
          <cell r="E820" t="str">
            <v>Axel Nohturfft</v>
          </cell>
          <cell r="F820">
            <v>73050</v>
          </cell>
        </row>
        <row r="821">
          <cell r="A821" t="str">
            <v>10704-10</v>
          </cell>
          <cell r="B821" t="str">
            <v>N</v>
          </cell>
          <cell r="C821" t="str">
            <v>Active</v>
          </cell>
          <cell r="D821" t="str">
            <v>G - Studentships - Dr S Kim</v>
          </cell>
          <cell r="E821" t="str">
            <v>Soo-Hyun Kim</v>
          </cell>
          <cell r="F821">
            <v>73050</v>
          </cell>
        </row>
        <row r="822">
          <cell r="A822" t="str">
            <v>10705-10</v>
          </cell>
          <cell r="B822" t="str">
            <v>C</v>
          </cell>
          <cell r="C822" t="str">
            <v>Closed</v>
          </cell>
          <cell r="D822" t="str">
            <v>G - BSc Studentship - Prof D Nassiri</v>
          </cell>
          <cell r="E822" t="str">
            <v>Mr M A Smith</v>
          </cell>
          <cell r="F822">
            <v>73050</v>
          </cell>
        </row>
        <row r="823">
          <cell r="A823" t="str">
            <v>10706-10</v>
          </cell>
          <cell r="B823" t="str">
            <v>C</v>
          </cell>
          <cell r="C823" t="str">
            <v>Closed</v>
          </cell>
          <cell r="D823" t="str">
            <v>G - MRes Studentship - Prof G Whitley</v>
          </cell>
          <cell r="E823" t="str">
            <v>Guy St John Whitley</v>
          </cell>
          <cell r="F823">
            <v>73050</v>
          </cell>
        </row>
        <row r="824">
          <cell r="A824" t="str">
            <v>10707-10</v>
          </cell>
          <cell r="B824" t="str">
            <v>C</v>
          </cell>
          <cell r="C824" t="str">
            <v>Closed</v>
          </cell>
          <cell r="D824" t="str">
            <v>G - MRes Studentship - Dr S Prestwich</v>
          </cell>
          <cell r="E824" t="str">
            <v>Sally Amanda Prestwich</v>
          </cell>
          <cell r="F824">
            <v>73050</v>
          </cell>
        </row>
        <row r="825">
          <cell r="A825" t="str">
            <v>10708-10</v>
          </cell>
          <cell r="B825" t="str">
            <v>C</v>
          </cell>
          <cell r="C825" t="str">
            <v>Closed</v>
          </cell>
          <cell r="D825" t="str">
            <v>Start-up Fund &amp; Dept Consumables- T Shaw</v>
          </cell>
          <cell r="E825" t="str">
            <v>Tanya J Shaw</v>
          </cell>
          <cell r="F825">
            <v>73050</v>
          </cell>
        </row>
        <row r="826">
          <cell r="A826" t="str">
            <v>10709-10</v>
          </cell>
          <cell r="B826" t="str">
            <v>C</v>
          </cell>
          <cell r="C826" t="str">
            <v>Closed</v>
          </cell>
          <cell r="D826" t="str">
            <v>G - Start-Up Fund &amp; Dept Consumables-N Sofat</v>
          </cell>
          <cell r="E826" t="str">
            <v>Nidhi Sofat</v>
          </cell>
          <cell r="F826">
            <v>73050</v>
          </cell>
        </row>
        <row r="827">
          <cell r="A827" t="str">
            <v>10710-10</v>
          </cell>
          <cell r="B827" t="str">
            <v>N</v>
          </cell>
          <cell r="C827" t="str">
            <v>Active</v>
          </cell>
          <cell r="D827" t="str">
            <v>G - Studentships - K Torok</v>
          </cell>
          <cell r="E827" t="str">
            <v>Katalin Torok</v>
          </cell>
          <cell r="F827">
            <v>73050</v>
          </cell>
        </row>
        <row r="828">
          <cell r="A828" t="str">
            <v>10711-10</v>
          </cell>
          <cell r="B828" t="str">
            <v>C</v>
          </cell>
          <cell r="C828" t="str">
            <v>Closed</v>
          </cell>
          <cell r="D828" t="str">
            <v>O - Start Up Funds - F Valderrama</v>
          </cell>
          <cell r="E828" t="str">
            <v>Ferran Valderrama</v>
          </cell>
          <cell r="F828">
            <v>73050</v>
          </cell>
        </row>
        <row r="829">
          <cell r="A829" t="str">
            <v>10712-10</v>
          </cell>
          <cell r="B829" t="str">
            <v>C</v>
          </cell>
          <cell r="C829" t="str">
            <v>Closed</v>
          </cell>
          <cell r="D829" t="str">
            <v>G - Investigating care pathways in patients</v>
          </cell>
          <cell r="E829" t="str">
            <v>Nidhi Sofat</v>
          </cell>
          <cell r="F829">
            <v>73050</v>
          </cell>
        </row>
        <row r="830">
          <cell r="A830" t="str">
            <v>10713-10</v>
          </cell>
          <cell r="B830" t="str">
            <v>C</v>
          </cell>
          <cell r="C830" t="str">
            <v>Closed</v>
          </cell>
          <cell r="D830" t="str">
            <v>G - Start-up Consumables Funds-Thilaganathan</v>
          </cell>
          <cell r="E830" t="str">
            <v>Mr M A Smith</v>
          </cell>
          <cell r="F830">
            <v>73050</v>
          </cell>
        </row>
        <row r="831">
          <cell r="A831" t="str">
            <v>10714-10</v>
          </cell>
          <cell r="B831" t="str">
            <v>C</v>
          </cell>
          <cell r="C831" t="str">
            <v>Closed</v>
          </cell>
          <cell r="D831" t="str">
            <v>G - Start Up Funds - C Davidson</v>
          </cell>
          <cell r="E831" t="str">
            <v>Colin Davidson</v>
          </cell>
          <cell r="F831">
            <v>73050</v>
          </cell>
        </row>
        <row r="832">
          <cell r="A832" t="str">
            <v>10715-10</v>
          </cell>
          <cell r="B832" t="str">
            <v>C</v>
          </cell>
          <cell r="C832" t="str">
            <v>Closed</v>
          </cell>
          <cell r="D832" t="str">
            <v>O - Start-Up Fund &amp; Dept Consumables-Szarko</v>
          </cell>
          <cell r="E832" t="str">
            <v>Matthew Jordan Szarko</v>
          </cell>
          <cell r="F832">
            <v>73050</v>
          </cell>
        </row>
        <row r="833">
          <cell r="A833" t="str">
            <v>10716-10</v>
          </cell>
          <cell r="B833" t="str">
            <v>N</v>
          </cell>
          <cell r="C833" t="str">
            <v>Active</v>
          </cell>
          <cell r="D833" t="str">
            <v>G - Bio. Res. Facilities -other charges  -general</v>
          </cell>
          <cell r="E833" t="str">
            <v>Robert James Bond</v>
          </cell>
          <cell r="F833">
            <v>73050</v>
          </cell>
        </row>
        <row r="834">
          <cell r="A834" t="str">
            <v>10717-10</v>
          </cell>
          <cell r="B834" t="str">
            <v>N</v>
          </cell>
          <cell r="C834" t="str">
            <v>Active</v>
          </cell>
          <cell r="D834" t="str">
            <v>G - Research Operations - Other Charges</v>
          </cell>
          <cell r="E834" t="str">
            <v>Ekaterini Nesbitt</v>
          </cell>
          <cell r="F834">
            <v>73050</v>
          </cell>
        </row>
        <row r="835">
          <cell r="A835" t="str">
            <v>10717-11</v>
          </cell>
          <cell r="B835" t="str">
            <v>N</v>
          </cell>
          <cell r="C835" t="str">
            <v>Active</v>
          </cell>
          <cell r="D835" t="str">
            <v>G - CS Printing Costs</v>
          </cell>
          <cell r="E835" t="str">
            <v>Ekaterini Nesbitt</v>
          </cell>
          <cell r="F835">
            <v>73050</v>
          </cell>
        </row>
        <row r="836">
          <cell r="A836" t="str">
            <v>10717-12</v>
          </cell>
          <cell r="B836" t="str">
            <v>N</v>
          </cell>
          <cell r="C836" t="str">
            <v>Active</v>
          </cell>
          <cell r="D836" t="str">
            <v>G - Research Operations - Office/Lab Maintenance Costs</v>
          </cell>
          <cell r="E836" t="str">
            <v>Ekaterini Nesbitt</v>
          </cell>
          <cell r="F836">
            <v>73050</v>
          </cell>
        </row>
        <row r="837">
          <cell r="A837" t="str">
            <v>10717-13</v>
          </cell>
          <cell r="B837" t="str">
            <v>C</v>
          </cell>
          <cell r="C837" t="str">
            <v>Closed</v>
          </cell>
          <cell r="D837" t="str">
            <v>G - Vaccine Institute Accommodation</v>
          </cell>
          <cell r="E837" t="str">
            <v>Ekaterini Nesbitt</v>
          </cell>
          <cell r="F837">
            <v>73050</v>
          </cell>
        </row>
        <row r="838">
          <cell r="A838" t="str">
            <v>10717-14</v>
          </cell>
          <cell r="B838" t="str">
            <v>N</v>
          </cell>
          <cell r="C838" t="str">
            <v>Active</v>
          </cell>
          <cell r="D838" t="str">
            <v>G - Population Health - Other Charges</v>
          </cell>
          <cell r="E838" t="str">
            <v>Peter Hynes Whincup</v>
          </cell>
          <cell r="F838">
            <v>73050</v>
          </cell>
        </row>
        <row r="839">
          <cell r="A839" t="str">
            <v>10717-15</v>
          </cell>
          <cell r="B839" t="str">
            <v>N</v>
          </cell>
          <cell r="C839" t="str">
            <v>Active</v>
          </cell>
          <cell r="D839" t="str">
            <v>G - Population Health - Misc Research - Non Pay</v>
          </cell>
          <cell r="E839" t="str">
            <v>Peter Hynes Whincup</v>
          </cell>
          <cell r="F839">
            <v>73050</v>
          </cell>
        </row>
        <row r="840">
          <cell r="A840" t="str">
            <v>10717-16</v>
          </cell>
          <cell r="B840" t="str">
            <v>N</v>
          </cell>
          <cell r="C840" t="str">
            <v>Active</v>
          </cell>
          <cell r="D840" t="str">
            <v>G - Infection &amp; Immunity- Misc Research -Non Pay</v>
          </cell>
          <cell r="E840" t="str">
            <v>Julian Ma</v>
          </cell>
          <cell r="F840">
            <v>73050</v>
          </cell>
        </row>
        <row r="841">
          <cell r="A841" t="str">
            <v>10717-17</v>
          </cell>
          <cell r="B841" t="str">
            <v>N</v>
          </cell>
          <cell r="C841" t="str">
            <v>Active</v>
          </cell>
          <cell r="D841" t="str">
            <v>G - Research Day</v>
          </cell>
          <cell r="E841" t="str">
            <v>Yvonne Forde</v>
          </cell>
          <cell r="F841">
            <v>73050</v>
          </cell>
        </row>
        <row r="842">
          <cell r="A842" t="str">
            <v>10717-18</v>
          </cell>
          <cell r="B842" t="str">
            <v>N</v>
          </cell>
          <cell r="C842" t="str">
            <v>Active</v>
          </cell>
          <cell r="D842" t="str">
            <v>G - IMBE- Misc Research -Non Pay</v>
          </cell>
          <cell r="E842" t="str">
            <v>Matthew Alexander George</v>
          </cell>
          <cell r="F842">
            <v>73050</v>
          </cell>
        </row>
        <row r="843">
          <cell r="A843" t="str">
            <v>10717-19</v>
          </cell>
          <cell r="B843" t="str">
            <v>N</v>
          </cell>
          <cell r="C843" t="str">
            <v>Active</v>
          </cell>
          <cell r="D843" t="str">
            <v>G - Cardio Vascular/Cell Science - Misc Research- Non Pay</v>
          </cell>
          <cell r="E843" t="str">
            <v>Joanne Megan Eggleton</v>
          </cell>
          <cell r="F843">
            <v>73050</v>
          </cell>
        </row>
        <row r="844">
          <cell r="A844" t="str">
            <v>10717-20</v>
          </cell>
          <cell r="B844" t="str">
            <v>N</v>
          </cell>
          <cell r="C844" t="str">
            <v>Active</v>
          </cell>
          <cell r="D844" t="str">
            <v>G- MoFlow &amp; Facs costs and recharges</v>
          </cell>
          <cell r="E844" t="str">
            <v>Penelope Ann Lympany</v>
          </cell>
          <cell r="F844">
            <v>73050</v>
          </cell>
        </row>
        <row r="845">
          <cell r="A845" t="str">
            <v>10717-21</v>
          </cell>
          <cell r="B845" t="str">
            <v>C</v>
          </cell>
          <cell r="C845" t="str">
            <v>Closed</v>
          </cell>
          <cell r="D845" t="str">
            <v>G - Genomic Medicine MSc Project Consumable funds: B Nomaniukor</v>
          </cell>
          <cell r="E845" t="str">
            <v>Pia Ostergaard</v>
          </cell>
          <cell r="F845">
            <v>42735</v>
          </cell>
        </row>
        <row r="846">
          <cell r="A846" t="str">
            <v>10717-22</v>
          </cell>
          <cell r="B846" t="str">
            <v>C</v>
          </cell>
          <cell r="C846" t="str">
            <v>Closed</v>
          </cell>
          <cell r="D846" t="str">
            <v>G - BME work - H Claridge</v>
          </cell>
          <cell r="E846" t="str">
            <v>Hugh Robert Claridge</v>
          </cell>
          <cell r="F846">
            <v>42948</v>
          </cell>
        </row>
        <row r="847">
          <cell r="A847" t="str">
            <v>10717-23</v>
          </cell>
          <cell r="B847" t="str">
            <v>N</v>
          </cell>
          <cell r="C847" t="str">
            <v>Active</v>
          </cell>
          <cell r="D847" t="str">
            <v>G - PhD consumable costs - Jodi Lindsay</v>
          </cell>
          <cell r="E847" t="str">
            <v>Jodi Anne Lindsay</v>
          </cell>
          <cell r="F847">
            <v>43008</v>
          </cell>
        </row>
        <row r="848">
          <cell r="A848" t="str">
            <v>10717-24</v>
          </cell>
          <cell r="B848" t="str">
            <v>N</v>
          </cell>
          <cell r="C848" t="str">
            <v>Active</v>
          </cell>
          <cell r="D848" t="str">
            <v>G - MCS Pilot Projects</v>
          </cell>
          <cell r="E848" t="str">
            <v>Joanne Megan Eggleton</v>
          </cell>
          <cell r="F848">
            <v>72897</v>
          </cell>
        </row>
        <row r="849">
          <cell r="A849" t="str">
            <v>10717-25</v>
          </cell>
          <cell r="B849" t="str">
            <v>N</v>
          </cell>
          <cell r="C849" t="str">
            <v>Active</v>
          </cell>
          <cell r="D849" t="str">
            <v>G - Supervision Main Account PH</v>
          </cell>
          <cell r="E849" t="str">
            <v>Peter Hynes Whincup</v>
          </cell>
          <cell r="F849">
            <v>73050</v>
          </cell>
        </row>
        <row r="850">
          <cell r="A850" t="str">
            <v>10717-26</v>
          </cell>
          <cell r="B850" t="str">
            <v>N</v>
          </cell>
          <cell r="C850" t="str">
            <v>Active</v>
          </cell>
          <cell r="D850" t="str">
            <v>G- Health Trust Trials</v>
          </cell>
          <cell r="E850" t="str">
            <v>Tatiana Munera Huertas</v>
          </cell>
          <cell r="F850">
            <v>73050</v>
          </cell>
        </row>
        <row r="851">
          <cell r="A851" t="str">
            <v>10717-27</v>
          </cell>
          <cell r="B851" t="str">
            <v>N</v>
          </cell>
          <cell r="C851" t="str">
            <v>Active</v>
          </cell>
          <cell r="D851" t="str">
            <v>G - Pilot Projects- Dan Osborn</v>
          </cell>
          <cell r="E851" t="str">
            <v>Daniel Peter Sayer Osborn</v>
          </cell>
          <cell r="F851">
            <v>73050</v>
          </cell>
        </row>
        <row r="852">
          <cell r="A852" t="str">
            <v>10717-28</v>
          </cell>
          <cell r="B852" t="str">
            <v>N</v>
          </cell>
          <cell r="C852" t="str">
            <v>Active</v>
          </cell>
          <cell r="D852" t="str">
            <v>G - Pilot Projects- Francesc Miralles</v>
          </cell>
          <cell r="E852" t="str">
            <v>Francisco Miralles Arenas</v>
          </cell>
          <cell r="F852">
            <v>73050</v>
          </cell>
        </row>
        <row r="853">
          <cell r="A853" t="str">
            <v>10717-29</v>
          </cell>
          <cell r="B853" t="str">
            <v>N</v>
          </cell>
          <cell r="C853" t="str">
            <v>Active</v>
          </cell>
          <cell r="D853" t="str">
            <v>G - Pilot Projects- Sue Cotterill</v>
          </cell>
          <cell r="E853" t="str">
            <v>Susan Margaret Cotterill</v>
          </cell>
          <cell r="F853">
            <v>73050</v>
          </cell>
        </row>
        <row r="854">
          <cell r="A854" t="str">
            <v>10717-30</v>
          </cell>
          <cell r="B854" t="str">
            <v>N</v>
          </cell>
          <cell r="C854" t="str">
            <v>Active</v>
          </cell>
          <cell r="D854" t="str">
            <v>G -Pilot Projects- Anan Shtaya</v>
          </cell>
          <cell r="E854" t="str">
            <v>Anan By Shtaya</v>
          </cell>
          <cell r="F854">
            <v>73050</v>
          </cell>
        </row>
        <row r="855">
          <cell r="A855" t="str">
            <v>10717-31</v>
          </cell>
          <cell r="B855" t="str">
            <v>N</v>
          </cell>
          <cell r="C855" t="str">
            <v>Active</v>
          </cell>
          <cell r="D855" t="str">
            <v>G -Pilot Projects- Mark Fisher</v>
          </cell>
          <cell r="E855" t="str">
            <v>Larry Mark Fisher</v>
          </cell>
          <cell r="F855">
            <v>73050</v>
          </cell>
        </row>
        <row r="856">
          <cell r="A856" t="str">
            <v>10717-32</v>
          </cell>
          <cell r="B856" t="str">
            <v>N</v>
          </cell>
          <cell r="C856" t="str">
            <v>Active</v>
          </cell>
          <cell r="D856" t="str">
            <v>G- INII Consultancy Non Pay</v>
          </cell>
          <cell r="E856" t="str">
            <v>Melanie Rose Monteiro</v>
          </cell>
          <cell r="F856">
            <v>73050</v>
          </cell>
        </row>
        <row r="857">
          <cell r="A857" t="str">
            <v>10718-10</v>
          </cell>
          <cell r="B857" t="str">
            <v>C</v>
          </cell>
          <cell r="C857" t="str">
            <v>Closed</v>
          </cell>
          <cell r="D857" t="str">
            <v>G - CM Anaesthesia &amp; Intensive Care OCs</v>
          </cell>
          <cell r="E857" t="str">
            <v>Ekaterini Nesbitt</v>
          </cell>
          <cell r="F857">
            <v>73050</v>
          </cell>
        </row>
        <row r="858">
          <cell r="A858" t="str">
            <v>10719-10</v>
          </cell>
          <cell r="B858" t="str">
            <v>N</v>
          </cell>
          <cell r="C858" t="str">
            <v>Active</v>
          </cell>
          <cell r="D858" t="str">
            <v>G - Neuro Science Non Pay</v>
          </cell>
          <cell r="E858" t="str">
            <v>Joanne Megan Eggleton</v>
          </cell>
          <cell r="F858">
            <v>73050</v>
          </cell>
        </row>
        <row r="859">
          <cell r="A859" t="str">
            <v>10720-10</v>
          </cell>
          <cell r="B859" t="str">
            <v>C</v>
          </cell>
          <cell r="C859" t="str">
            <v>Closed</v>
          </cell>
          <cell r="D859" t="str">
            <v>G - Academic Neurosurgery Research section - Clinical Sciences</v>
          </cell>
          <cell r="E859" t="str">
            <v>Minal Sunit Patel</v>
          </cell>
          <cell r="F859">
            <v>73050</v>
          </cell>
        </row>
        <row r="860">
          <cell r="A860" t="str">
            <v>10721-10</v>
          </cell>
          <cell r="B860" t="str">
            <v>C</v>
          </cell>
          <cell r="C860" t="str">
            <v>Closed</v>
          </cell>
          <cell r="D860" t="str">
            <v>G - CM Blood Pressure Unit Other Charges</v>
          </cell>
          <cell r="E860" t="str">
            <v>Ekaterini Nesbitt</v>
          </cell>
          <cell r="F860">
            <v>73050</v>
          </cell>
        </row>
        <row r="861">
          <cell r="A861" t="str">
            <v>10722-10</v>
          </cell>
          <cell r="B861" t="str">
            <v>N</v>
          </cell>
          <cell r="C861" t="str">
            <v>Active</v>
          </cell>
          <cell r="D861" t="str">
            <v>G - Clinical Research Section- Clinical Sciences</v>
          </cell>
          <cell r="E861" t="str">
            <v>Ekaterini Nesbitt</v>
          </cell>
          <cell r="F861">
            <v>73050</v>
          </cell>
        </row>
        <row r="862">
          <cell r="A862" t="str">
            <v>10723-10</v>
          </cell>
          <cell r="B862" t="str">
            <v>C</v>
          </cell>
          <cell r="C862" t="str">
            <v>Closed</v>
          </cell>
          <cell r="D862" t="str">
            <v>G - CM Dermatology Other Charges</v>
          </cell>
          <cell r="E862" t="str">
            <v>Ekaterini Nesbitt</v>
          </cell>
          <cell r="F862">
            <v>73050</v>
          </cell>
        </row>
        <row r="863">
          <cell r="A863" t="str">
            <v>10724-10</v>
          </cell>
          <cell r="B863" t="str">
            <v>C</v>
          </cell>
          <cell r="C863" t="str">
            <v>Closed</v>
          </cell>
          <cell r="D863" t="str">
            <v>G - CM Surgery Other Charges</v>
          </cell>
          <cell r="E863" t="str">
            <v>Ekaterini Nesbitt</v>
          </cell>
          <cell r="F863">
            <v>73050</v>
          </cell>
        </row>
        <row r="864">
          <cell r="A864" t="str">
            <v>10725-10</v>
          </cell>
          <cell r="B864" t="str">
            <v>N</v>
          </cell>
          <cell r="C864" t="str">
            <v>Active</v>
          </cell>
          <cell r="D864" t="str">
            <v>G - Cardio Vascular/Cell Science - Other Charges</v>
          </cell>
          <cell r="E864" t="str">
            <v>Joanne Megan Eggleton</v>
          </cell>
          <cell r="F864">
            <v>73050</v>
          </cell>
        </row>
        <row r="865">
          <cell r="A865" t="str">
            <v>10725-11</v>
          </cell>
          <cell r="B865" t="str">
            <v>N</v>
          </cell>
          <cell r="C865" t="str">
            <v>Active</v>
          </cell>
          <cell r="D865" t="str">
            <v>G - Supervision Main Account INCC</v>
          </cell>
          <cell r="E865" t="str">
            <v>Joanne Megan Eggleton</v>
          </cell>
          <cell r="F865">
            <v>73050</v>
          </cell>
        </row>
        <row r="866">
          <cell r="A866" t="str">
            <v>10725-12</v>
          </cell>
          <cell r="B866" t="str">
            <v>N</v>
          </cell>
          <cell r="C866" t="str">
            <v>Active</v>
          </cell>
          <cell r="D866" t="str">
            <v>G - MCS SDF_Training</v>
          </cell>
          <cell r="E866" t="str">
            <v>Joanne Megan Eggleton</v>
          </cell>
          <cell r="F866">
            <v>73050</v>
          </cell>
        </row>
        <row r="867">
          <cell r="A867" t="str">
            <v>10726-10</v>
          </cell>
          <cell r="B867" t="str">
            <v>C</v>
          </cell>
          <cell r="C867" t="str">
            <v>Closed</v>
          </cell>
          <cell r="D867" t="str">
            <v>G - Phd Course - Cardiology</v>
          </cell>
          <cell r="E867" t="str">
            <v>Ekaterini Nesbitt</v>
          </cell>
          <cell r="F867">
            <v>73050</v>
          </cell>
        </row>
        <row r="868">
          <cell r="A868" t="str">
            <v>10727-10</v>
          </cell>
          <cell r="B868" t="str">
            <v>C</v>
          </cell>
          <cell r="C868" t="str">
            <v>Closed</v>
          </cell>
          <cell r="D868" t="str">
            <v>G - 4.7T Small bore MRI running costs</v>
          </cell>
          <cell r="E868" t="str">
            <v>Franklyn Arron Howe</v>
          </cell>
          <cell r="F868">
            <v>73050</v>
          </cell>
        </row>
        <row r="869">
          <cell r="A869" t="str">
            <v>10728-10</v>
          </cell>
          <cell r="B869" t="str">
            <v>C</v>
          </cell>
          <cell r="C869" t="str">
            <v>Closed</v>
          </cell>
          <cell r="D869" t="str">
            <v>G - MRI Scanner</v>
          </cell>
          <cell r="E869" t="str">
            <v>Franklyn Arron Howe</v>
          </cell>
          <cell r="F869">
            <v>73050</v>
          </cell>
        </row>
        <row r="870">
          <cell r="A870" t="str">
            <v>10729-10</v>
          </cell>
          <cell r="B870" t="str">
            <v>N</v>
          </cell>
          <cell r="C870" t="str">
            <v>Active</v>
          </cell>
          <cell r="D870" t="str">
            <v>G - Studentships - Dr A Hainsworth</v>
          </cell>
          <cell r="E870" t="str">
            <v>Atticus Henry Hainsworth</v>
          </cell>
          <cell r="F870">
            <v>73050</v>
          </cell>
        </row>
        <row r="871">
          <cell r="A871" t="str">
            <v>10729-11</v>
          </cell>
          <cell r="B871" t="str">
            <v>C</v>
          </cell>
          <cell r="C871" t="str">
            <v>Closed</v>
          </cell>
          <cell r="D871" t="str">
            <v>G - Brain Vascular aging and vascular resilience in the oldest-old</v>
          </cell>
          <cell r="E871" t="str">
            <v>Atticus Henry Hainsworth</v>
          </cell>
          <cell r="F871">
            <v>42582</v>
          </cell>
        </row>
        <row r="872">
          <cell r="A872" t="str">
            <v>10730-10</v>
          </cell>
          <cell r="B872" t="str">
            <v>C</v>
          </cell>
          <cell r="C872" t="str">
            <v>Closed</v>
          </cell>
          <cell r="D872" t="str">
            <v>G -Studentships - Dr G Cockerill</v>
          </cell>
          <cell r="E872" t="str">
            <v>Gillian Wyndham Cockerill</v>
          </cell>
          <cell r="F872">
            <v>73050</v>
          </cell>
        </row>
        <row r="873">
          <cell r="A873" t="str">
            <v>10731-10</v>
          </cell>
          <cell r="B873" t="str">
            <v>N</v>
          </cell>
          <cell r="C873" t="str">
            <v>Active</v>
          </cell>
          <cell r="D873" t="str">
            <v>G - Studentships - Dr Ingrid Dumitriu</v>
          </cell>
          <cell r="E873" t="str">
            <v>Ingrid Elena Dumitriu</v>
          </cell>
          <cell r="F873">
            <v>73050</v>
          </cell>
        </row>
        <row r="874">
          <cell r="A874" t="str">
            <v>10732-10</v>
          </cell>
          <cell r="B874" t="str">
            <v>C</v>
          </cell>
          <cell r="C874" t="str">
            <v>Closed</v>
          </cell>
          <cell r="D874" t="str">
            <v>G - BSc/MRes - Dr G Pirianov</v>
          </cell>
          <cell r="E874" t="str">
            <v>Grisha Pirianov</v>
          </cell>
          <cell r="F874">
            <v>73050</v>
          </cell>
        </row>
        <row r="875">
          <cell r="A875" t="str">
            <v>10733-10</v>
          </cell>
          <cell r="B875" t="str">
            <v>C</v>
          </cell>
          <cell r="C875" t="str">
            <v>Closed</v>
          </cell>
          <cell r="D875" t="str">
            <v>G - BSc Module - Prof Sagnella</v>
          </cell>
          <cell r="E875" t="str">
            <v>Giuseppe Alfredo Sagnella</v>
          </cell>
          <cell r="F875">
            <v>73050</v>
          </cell>
        </row>
        <row r="876">
          <cell r="A876" t="str">
            <v>10734-10</v>
          </cell>
          <cell r="B876" t="str">
            <v>C</v>
          </cell>
          <cell r="C876" t="str">
            <v>Closed</v>
          </cell>
          <cell r="D876" t="str">
            <v>Studentships - Dr B Zal</v>
          </cell>
          <cell r="E876" t="str">
            <v>Sheryl Lee Pond</v>
          </cell>
          <cell r="F876">
            <v>42004</v>
          </cell>
        </row>
        <row r="877">
          <cell r="A877" t="str">
            <v>10735-10</v>
          </cell>
          <cell r="B877" t="str">
            <v>C</v>
          </cell>
          <cell r="C877" t="str">
            <v>Closed</v>
          </cell>
          <cell r="D877" t="str">
            <v>G - Intercalated BSc project expenses</v>
          </cell>
          <cell r="E877" t="str">
            <v>Ayesha Indira De Souza</v>
          </cell>
          <cell r="F877">
            <v>73050</v>
          </cell>
        </row>
        <row r="878">
          <cell r="A878" t="str">
            <v>10736-10</v>
          </cell>
          <cell r="B878" t="str">
            <v>C</v>
          </cell>
          <cell r="C878" t="str">
            <v>Closed</v>
          </cell>
          <cell r="D878" t="str">
            <v>G - Student Supervisor - Dr E Torsney</v>
          </cell>
          <cell r="E878" t="str">
            <v>Gillian Wyndham Cockerill</v>
          </cell>
          <cell r="F878">
            <v>73050</v>
          </cell>
        </row>
        <row r="879">
          <cell r="A879" t="str">
            <v>10737-10</v>
          </cell>
          <cell r="B879" t="str">
            <v>C</v>
          </cell>
          <cell r="C879" t="str">
            <v>Closed</v>
          </cell>
          <cell r="D879" t="str">
            <v>Studentships - Dr G Pirianov</v>
          </cell>
          <cell r="E879" t="str">
            <v>Matthew Alexander George</v>
          </cell>
          <cell r="F879">
            <v>73050</v>
          </cell>
        </row>
        <row r="880">
          <cell r="A880" t="str">
            <v>10738-10</v>
          </cell>
          <cell r="B880" t="str">
            <v>C</v>
          </cell>
          <cell r="C880" t="str">
            <v>Closed</v>
          </cell>
          <cell r="D880" t="str">
            <v>G - Intercalated BSc Project expenses</v>
          </cell>
          <cell r="E880" t="str">
            <v>Veronica Stewart</v>
          </cell>
          <cell r="F880">
            <v>73050</v>
          </cell>
        </row>
        <row r="881">
          <cell r="A881" t="str">
            <v>10739-10</v>
          </cell>
          <cell r="B881" t="str">
            <v>C</v>
          </cell>
          <cell r="C881" t="str">
            <v>Closed</v>
          </cell>
          <cell r="D881" t="str">
            <v>G - Staff Dev. programme</v>
          </cell>
          <cell r="E881" t="str">
            <v>Soosan Atkins</v>
          </cell>
          <cell r="F881">
            <v>73050</v>
          </cell>
        </row>
        <row r="882">
          <cell r="A882" t="str">
            <v>10740-10</v>
          </cell>
          <cell r="B882" t="str">
            <v>C</v>
          </cell>
          <cell r="C882" t="str">
            <v>Closed</v>
          </cell>
          <cell r="D882" t="str">
            <v>G - Cellular &amp; Molecular Medic-Other Charge</v>
          </cell>
          <cell r="E882" t="str">
            <v>Mr M A Smith</v>
          </cell>
          <cell r="F882">
            <v>73050</v>
          </cell>
        </row>
        <row r="883">
          <cell r="A883" t="str">
            <v>10741-10</v>
          </cell>
          <cell r="B883" t="str">
            <v>C</v>
          </cell>
          <cell r="C883" t="str">
            <v>Closed</v>
          </cell>
          <cell r="D883" t="str">
            <v>G - CMM Haematology-Other Charges</v>
          </cell>
          <cell r="E883" t="str">
            <v>Mr M A Smith</v>
          </cell>
          <cell r="F883">
            <v>73050</v>
          </cell>
        </row>
        <row r="884">
          <cell r="A884" t="str">
            <v>10742-10</v>
          </cell>
          <cell r="B884" t="str">
            <v>C</v>
          </cell>
          <cell r="C884" t="str">
            <v>Closed</v>
          </cell>
          <cell r="D884" t="str">
            <v>G - Pathology - Other Charges</v>
          </cell>
          <cell r="E884" t="str">
            <v>Sheryl Lee Pond</v>
          </cell>
          <cell r="F884">
            <v>73050</v>
          </cell>
        </row>
        <row r="885">
          <cell r="A885" t="str">
            <v>10743-10</v>
          </cell>
          <cell r="B885" t="str">
            <v>N</v>
          </cell>
          <cell r="C885" t="str">
            <v>Active</v>
          </cell>
          <cell r="D885" t="str">
            <v>G - Infection &amp; Immunity - Other Charges</v>
          </cell>
          <cell r="E885" t="str">
            <v>Melanie Rose Monteiro</v>
          </cell>
          <cell r="F885">
            <v>73050</v>
          </cell>
        </row>
        <row r="886">
          <cell r="A886" t="str">
            <v>10743-11</v>
          </cell>
          <cell r="B886" t="str">
            <v>N</v>
          </cell>
          <cell r="C886" t="str">
            <v>Active</v>
          </cell>
          <cell r="D886" t="str">
            <v>G - Supervision Main Account INII</v>
          </cell>
          <cell r="E886" t="str">
            <v>Melanie Rose Monteiro</v>
          </cell>
          <cell r="F886">
            <v>73050</v>
          </cell>
        </row>
        <row r="887">
          <cell r="A887" t="str">
            <v>10744-10</v>
          </cell>
          <cell r="B887" t="str">
            <v>C</v>
          </cell>
          <cell r="C887" t="str">
            <v>Closed</v>
          </cell>
          <cell r="D887" t="str">
            <v>G - CMM OGEM-Other Charges</v>
          </cell>
          <cell r="E887" t="str">
            <v>Mr M A Smith</v>
          </cell>
          <cell r="F887">
            <v>73050</v>
          </cell>
        </row>
        <row r="888">
          <cell r="A888" t="str">
            <v>10745-10</v>
          </cell>
          <cell r="B888" t="str">
            <v>C</v>
          </cell>
          <cell r="C888" t="str">
            <v>Closed</v>
          </cell>
          <cell r="D888" t="str">
            <v>G - CMM Renal Medicine - Other charges</v>
          </cell>
          <cell r="E888" t="str">
            <v>Mr M A Smith</v>
          </cell>
          <cell r="F888">
            <v>73050</v>
          </cell>
        </row>
        <row r="889">
          <cell r="A889" t="str">
            <v>10746-10</v>
          </cell>
          <cell r="B889" t="str">
            <v>C</v>
          </cell>
          <cell r="C889" t="str">
            <v>Closed</v>
          </cell>
          <cell r="D889" t="str">
            <v>G - CMM OGEM-PHD BUDGETS</v>
          </cell>
          <cell r="E889" t="str">
            <v>Mr M A Smith</v>
          </cell>
          <cell r="F889">
            <v>73050</v>
          </cell>
        </row>
        <row r="890">
          <cell r="A890" t="str">
            <v>10747-10</v>
          </cell>
          <cell r="B890" t="str">
            <v>C</v>
          </cell>
          <cell r="C890" t="str">
            <v>Closed</v>
          </cell>
          <cell r="D890" t="str">
            <v>G - John Axford Other Charges</v>
          </cell>
          <cell r="E890" t="str">
            <v>Mr M A Smith</v>
          </cell>
          <cell r="F890">
            <v>73050</v>
          </cell>
        </row>
        <row r="891">
          <cell r="A891" t="str">
            <v>10748-10</v>
          </cell>
          <cell r="B891" t="str">
            <v>C</v>
          </cell>
          <cell r="C891" t="str">
            <v>Closed</v>
          </cell>
          <cell r="D891" t="str">
            <v>G - BSc Module - Dr Colston</v>
          </cell>
          <cell r="E891" t="str">
            <v>Kay Winifred Colston</v>
          </cell>
          <cell r="F891">
            <v>73050</v>
          </cell>
        </row>
        <row r="892">
          <cell r="A892" t="str">
            <v>10749-10</v>
          </cell>
          <cell r="B892" t="str">
            <v>C</v>
          </cell>
          <cell r="C892" t="str">
            <v>Closed</v>
          </cell>
          <cell r="D892" t="str">
            <v>G - Stephen Nussey Other Charges</v>
          </cell>
          <cell r="E892" t="str">
            <v>Mr M A Smith</v>
          </cell>
          <cell r="F892">
            <v>73050</v>
          </cell>
        </row>
        <row r="893">
          <cell r="A893" t="str">
            <v>10750-10</v>
          </cell>
          <cell r="B893" t="str">
            <v>C</v>
          </cell>
          <cell r="C893" t="str">
            <v>Closed</v>
          </cell>
          <cell r="D893" t="str">
            <v>G - Kerr Other Charges</v>
          </cell>
          <cell r="E893" t="str">
            <v>Mr M A Smith</v>
          </cell>
          <cell r="F893">
            <v>73050</v>
          </cell>
        </row>
        <row r="894">
          <cell r="A894" t="str">
            <v>10751-10</v>
          </cell>
          <cell r="B894" t="str">
            <v>C</v>
          </cell>
          <cell r="C894" t="str">
            <v>Closed</v>
          </cell>
          <cell r="D894" t="str">
            <v>G - Gastro Other Charges</v>
          </cell>
          <cell r="E894" t="str">
            <v>Mr M A Smith</v>
          </cell>
          <cell r="F894">
            <v>73050</v>
          </cell>
        </row>
        <row r="895">
          <cell r="A895" t="str">
            <v>10752-10</v>
          </cell>
          <cell r="B895" t="str">
            <v>C</v>
          </cell>
          <cell r="C895" t="str">
            <v>Closed</v>
          </cell>
          <cell r="D895" t="str">
            <v>G - Bsc projects Dr Ian MacPhee - Renal Medi</v>
          </cell>
          <cell r="E895" t="str">
            <v>Iain Angus MacGregor MacPhee</v>
          </cell>
          <cell r="F895">
            <v>73050</v>
          </cell>
        </row>
        <row r="896">
          <cell r="A896" t="str">
            <v>10753-10</v>
          </cell>
          <cell r="B896" t="str">
            <v>C</v>
          </cell>
          <cell r="C896" t="str">
            <v>Closed</v>
          </cell>
          <cell r="D896" t="str">
            <v>G - EC Start-up Fund- R Allen</v>
          </cell>
          <cell r="E896" t="str">
            <v>Rachel Louise Allen</v>
          </cell>
          <cell r="F896">
            <v>73050</v>
          </cell>
        </row>
        <row r="897">
          <cell r="A897" t="str">
            <v>10754-10</v>
          </cell>
          <cell r="B897" t="str">
            <v>C</v>
          </cell>
          <cell r="C897" t="str">
            <v>Closed</v>
          </cell>
          <cell r="D897" t="str">
            <v>G - EC Start Up Fund- Dr John Tregoning</v>
          </cell>
          <cell r="E897" t="str">
            <v>John Simmons Tregoning</v>
          </cell>
          <cell r="F897">
            <v>73050</v>
          </cell>
        </row>
        <row r="898">
          <cell r="A898" t="str">
            <v>10755-10</v>
          </cell>
          <cell r="B898" t="str">
            <v>C</v>
          </cell>
          <cell r="C898" t="str">
            <v>Closed</v>
          </cell>
          <cell r="D898" t="str">
            <v>G - Associate Dean - Dr Jade Chow</v>
          </cell>
          <cell r="E898" t="str">
            <v>Jade Wei Mun Chow</v>
          </cell>
          <cell r="F898">
            <v>73050</v>
          </cell>
        </row>
        <row r="899">
          <cell r="A899" t="str">
            <v>10756-10</v>
          </cell>
          <cell r="B899" t="str">
            <v>N</v>
          </cell>
          <cell r="C899" t="str">
            <v>Active</v>
          </cell>
          <cell r="D899" t="str">
            <v>G - Studentships - Dr R Reljic</v>
          </cell>
          <cell r="E899" t="str">
            <v>Rajko Reljic</v>
          </cell>
          <cell r="F899">
            <v>73050</v>
          </cell>
        </row>
        <row r="900">
          <cell r="A900" t="str">
            <v>10757-10</v>
          </cell>
          <cell r="B900" t="str">
            <v>C</v>
          </cell>
          <cell r="C900" t="str">
            <v>Closed</v>
          </cell>
          <cell r="D900" t="str">
            <v>G - MRes Research Project -C Herrera</v>
          </cell>
          <cell r="E900" t="str">
            <v>John Simmons Tregoning</v>
          </cell>
          <cell r="F900">
            <v>73050</v>
          </cell>
        </row>
        <row r="901">
          <cell r="A901" t="str">
            <v>10758-10</v>
          </cell>
          <cell r="B901" t="str">
            <v>C</v>
          </cell>
          <cell r="C901" t="str">
            <v>Closed</v>
          </cell>
          <cell r="D901" t="str">
            <v>G - MRes Research Project- Dr John Tregoning</v>
          </cell>
          <cell r="E901" t="str">
            <v>John Simmons Tregoning</v>
          </cell>
          <cell r="F901">
            <v>73050</v>
          </cell>
        </row>
        <row r="902">
          <cell r="A902" t="str">
            <v>10759-10</v>
          </cell>
          <cell r="B902" t="str">
            <v>C</v>
          </cell>
          <cell r="C902" t="str">
            <v>Closed</v>
          </cell>
          <cell r="D902" t="str">
            <v>G - MRes Research Project -Dr Jamie Mann</v>
          </cell>
          <cell r="E902" t="str">
            <v>Jamie Ferguson Mann</v>
          </cell>
          <cell r="F902">
            <v>73050</v>
          </cell>
        </row>
        <row r="903">
          <cell r="A903" t="str">
            <v>10760-10</v>
          </cell>
          <cell r="B903" t="str">
            <v>C</v>
          </cell>
          <cell r="C903" t="str">
            <v>Closed</v>
          </cell>
          <cell r="D903" t="str">
            <v>G - Jenner Symposium and Lecture</v>
          </cell>
          <cell r="E903" t="str">
            <v>Julian Ma</v>
          </cell>
          <cell r="F903">
            <v>73050</v>
          </cell>
        </row>
        <row r="904">
          <cell r="A904" t="str">
            <v>10761-10</v>
          </cell>
          <cell r="B904" t="str">
            <v>C</v>
          </cell>
          <cell r="C904" t="str">
            <v>Closed</v>
          </cell>
          <cell r="D904" t="str">
            <v>G - BSc Course Emerging Technologies</v>
          </cell>
          <cell r="E904" t="str">
            <v>Philip David Butcher</v>
          </cell>
          <cell r="F904">
            <v>73050</v>
          </cell>
        </row>
        <row r="905">
          <cell r="A905" t="str">
            <v>10762-10</v>
          </cell>
          <cell r="B905" t="str">
            <v>N</v>
          </cell>
          <cell r="C905" t="str">
            <v>Active</v>
          </cell>
          <cell r="D905" t="str">
            <v>G - Studentships - Dr Rachel Allen</v>
          </cell>
          <cell r="E905" t="str">
            <v>Rachel Louise Allen</v>
          </cell>
          <cell r="F905">
            <v>73050</v>
          </cell>
        </row>
        <row r="906">
          <cell r="A906" t="str">
            <v>10763-10</v>
          </cell>
          <cell r="B906" t="str">
            <v>C</v>
          </cell>
          <cell r="C906" t="str">
            <v>Closed</v>
          </cell>
          <cell r="D906" t="str">
            <v>G - PhD Funds -Rachel Allen</v>
          </cell>
          <cell r="E906" t="str">
            <v>Rachel Louise Allen</v>
          </cell>
          <cell r="F906">
            <v>73050</v>
          </cell>
        </row>
        <row r="907">
          <cell r="A907" t="str">
            <v>10764-10</v>
          </cell>
          <cell r="B907" t="str">
            <v>C</v>
          </cell>
          <cell r="C907" t="str">
            <v>Closed</v>
          </cell>
          <cell r="D907" t="str">
            <v>G - Intercalated BSc Project Expenses</v>
          </cell>
          <cell r="E907" t="str">
            <v>Frances Mary Gibson</v>
          </cell>
          <cell r="F907">
            <v>73050</v>
          </cell>
        </row>
        <row r="908">
          <cell r="A908" t="str">
            <v>10765-10</v>
          </cell>
          <cell r="B908" t="str">
            <v>N</v>
          </cell>
          <cell r="C908" t="str">
            <v>Active</v>
          </cell>
          <cell r="D908" t="str">
            <v>G - Digital Services – Sales</v>
          </cell>
          <cell r="E908" t="str">
            <v>Robert Harris</v>
          </cell>
          <cell r="F908">
            <v>73050</v>
          </cell>
        </row>
        <row r="909">
          <cell r="A909" t="str">
            <v>10766-10</v>
          </cell>
          <cell r="B909" t="str">
            <v>N</v>
          </cell>
          <cell r="C909" t="str">
            <v>Active</v>
          </cell>
          <cell r="D909" t="str">
            <v>G - FHSCS recharges</v>
          </cell>
          <cell r="E909" t="str">
            <v>Susan Anne McPheat</v>
          </cell>
          <cell r="F909">
            <v>73050</v>
          </cell>
        </row>
        <row r="910">
          <cell r="A910" t="str">
            <v>10767-10</v>
          </cell>
          <cell r="B910" t="str">
            <v>C</v>
          </cell>
          <cell r="C910" t="str">
            <v>Closed</v>
          </cell>
          <cell r="D910" t="str">
            <v>G - Child Health-Other Charges-BSc courses</v>
          </cell>
          <cell r="E910" t="str">
            <v>Mr M A Smith</v>
          </cell>
          <cell r="F910">
            <v>73050</v>
          </cell>
        </row>
        <row r="911">
          <cell r="A911" t="str">
            <v>10768-10</v>
          </cell>
          <cell r="B911" t="str">
            <v>C</v>
          </cell>
          <cell r="C911" t="str">
            <v>Closed</v>
          </cell>
          <cell r="D911" t="str">
            <v>G - BSc Module - Prof Crosby</v>
          </cell>
          <cell r="E911" t="str">
            <v>Andrew Harry Crosby</v>
          </cell>
          <cell r="F911">
            <v>73050</v>
          </cell>
        </row>
        <row r="912">
          <cell r="A912" t="str">
            <v>10769-10</v>
          </cell>
          <cell r="B912" t="str">
            <v>C</v>
          </cell>
          <cell r="C912" t="str">
            <v>Closed</v>
          </cell>
          <cell r="D912" t="str">
            <v>G - Medical Genetics-C Fenske PhD Allowance</v>
          </cell>
          <cell r="E912" t="str">
            <v>Christiane Dorothea Fenske</v>
          </cell>
          <cell r="F912">
            <v>73050</v>
          </cell>
        </row>
        <row r="913">
          <cell r="A913" t="str">
            <v>10770-10</v>
          </cell>
          <cell r="B913" t="str">
            <v>C</v>
          </cell>
          <cell r="C913" t="str">
            <v>Closed</v>
          </cell>
          <cell r="D913" t="str">
            <v>O - Amish Research</v>
          </cell>
          <cell r="E913" t="str">
            <v>Andrew Harry Crosby</v>
          </cell>
          <cell r="F913">
            <v>73050</v>
          </cell>
        </row>
        <row r="914">
          <cell r="A914" t="str">
            <v>10771-10</v>
          </cell>
          <cell r="B914" t="str">
            <v>C</v>
          </cell>
          <cell r="C914" t="str">
            <v>Closed</v>
          </cell>
          <cell r="D914" t="str">
            <v>G - EC Dowry Account- Dr Jamal Nasir</v>
          </cell>
          <cell r="E914" t="str">
            <v>Jamal Nasir</v>
          </cell>
          <cell r="F914">
            <v>73050</v>
          </cell>
        </row>
        <row r="915">
          <cell r="A915" t="str">
            <v>10772-10</v>
          </cell>
          <cell r="B915" t="str">
            <v>C</v>
          </cell>
          <cell r="C915" t="str">
            <v>Closed</v>
          </cell>
          <cell r="D915" t="str">
            <v>G -  Studentships - Prof A Crosby</v>
          </cell>
          <cell r="E915" t="str">
            <v>Andrew Harry Crosby</v>
          </cell>
          <cell r="F915">
            <v>73050</v>
          </cell>
        </row>
        <row r="916">
          <cell r="A916" t="str">
            <v>10773-10</v>
          </cell>
          <cell r="B916" t="str">
            <v>N</v>
          </cell>
          <cell r="C916" t="str">
            <v>Active</v>
          </cell>
          <cell r="D916" t="str">
            <v>G  -  Studentships - Dr Y Jamshidi</v>
          </cell>
          <cell r="E916" t="str">
            <v>Yalda Jamshidi</v>
          </cell>
          <cell r="F916">
            <v>73050</v>
          </cell>
        </row>
        <row r="917">
          <cell r="A917" t="str">
            <v>10774-10</v>
          </cell>
          <cell r="B917" t="str">
            <v>C</v>
          </cell>
          <cell r="C917" t="str">
            <v>Closed</v>
          </cell>
          <cell r="D917" t="str">
            <v>G - BSc Developmental Psychology 2008</v>
          </cell>
          <cell r="E917" t="str">
            <v>Mr M A Smith</v>
          </cell>
          <cell r="F917">
            <v>73050</v>
          </cell>
        </row>
        <row r="918">
          <cell r="A918" t="str">
            <v>10775-10</v>
          </cell>
          <cell r="B918" t="str">
            <v>N</v>
          </cell>
          <cell r="C918" t="str">
            <v>Active</v>
          </cell>
          <cell r="D918" t="str">
            <v>G - IMBE General Consumables</v>
          </cell>
          <cell r="E918" t="str">
            <v>Vanessa Powell</v>
          </cell>
          <cell r="F918">
            <v>73050</v>
          </cell>
        </row>
        <row r="919">
          <cell r="A919" t="str">
            <v>10776-10</v>
          </cell>
          <cell r="B919" t="str">
            <v>C</v>
          </cell>
          <cell r="C919" t="str">
            <v>Closed</v>
          </cell>
          <cell r="D919" t="str">
            <v>G - CDS Child Health - Other Charges</v>
          </cell>
          <cell r="E919" t="str">
            <v>Ekaterini Nesbitt</v>
          </cell>
          <cell r="F919">
            <v>73050</v>
          </cell>
        </row>
        <row r="920">
          <cell r="A920" t="str">
            <v>10777-10</v>
          </cell>
          <cell r="B920" t="str">
            <v>C</v>
          </cell>
          <cell r="C920" t="str">
            <v>Closed</v>
          </cell>
          <cell r="D920" t="str">
            <v>G - CDS Geriatrics - Other Charges</v>
          </cell>
          <cell r="E920" t="str">
            <v>Ekaterini Nesbitt</v>
          </cell>
          <cell r="F920">
            <v>73050</v>
          </cell>
        </row>
        <row r="921">
          <cell r="A921" t="str">
            <v>10778-10</v>
          </cell>
          <cell r="B921" t="str">
            <v>C</v>
          </cell>
          <cell r="C921" t="str">
            <v>Closed</v>
          </cell>
          <cell r="D921" t="str">
            <v>G - CDS Obstetrics &amp; Gynaecology-Other Charg</v>
          </cell>
          <cell r="E921" t="str">
            <v>Ekaterini Nesbitt</v>
          </cell>
          <cell r="F921">
            <v>73050</v>
          </cell>
        </row>
        <row r="922">
          <cell r="A922" t="str">
            <v>10779-10</v>
          </cell>
          <cell r="B922" t="str">
            <v>C</v>
          </cell>
          <cell r="C922" t="str">
            <v>Closed</v>
          </cell>
          <cell r="D922" t="str">
            <v>G - CDS Child Psychiatry - Other Charges</v>
          </cell>
          <cell r="E922" t="str">
            <v>Ekaterini Nesbitt</v>
          </cell>
          <cell r="F922">
            <v>73050</v>
          </cell>
        </row>
        <row r="923">
          <cell r="A923" t="str">
            <v>10780-10</v>
          </cell>
          <cell r="B923" t="str">
            <v>C</v>
          </cell>
          <cell r="C923" t="str">
            <v>Closed</v>
          </cell>
          <cell r="D923" t="str">
            <v>G - Human Genetics Research Centre</v>
          </cell>
          <cell r="E923" t="str">
            <v>Sheryl Lee Pond</v>
          </cell>
          <cell r="F923">
            <v>73050</v>
          </cell>
        </row>
        <row r="924">
          <cell r="A924" t="str">
            <v>10781-10</v>
          </cell>
          <cell r="B924" t="str">
            <v>C</v>
          </cell>
          <cell r="C924" t="str">
            <v>Closed</v>
          </cell>
          <cell r="D924" t="str">
            <v>G - Studentships - A Michael</v>
          </cell>
          <cell r="E924" t="str">
            <v>Matthew Alexander George</v>
          </cell>
          <cell r="F924">
            <v>73050</v>
          </cell>
        </row>
        <row r="925">
          <cell r="A925" t="str">
            <v>10782-10</v>
          </cell>
          <cell r="B925" t="str">
            <v>C</v>
          </cell>
          <cell r="C925" t="str">
            <v>Closed</v>
          </cell>
          <cell r="D925" t="str">
            <v>G - MRes Projects- Obs/Gyn</v>
          </cell>
          <cell r="E925" t="str">
            <v>Anthony Edwin Michael</v>
          </cell>
          <cell r="F925">
            <v>73050</v>
          </cell>
        </row>
        <row r="926">
          <cell r="A926" t="str">
            <v>10783-10</v>
          </cell>
          <cell r="B926" t="str">
            <v>C</v>
          </cell>
          <cell r="C926" t="str">
            <v>Closed</v>
          </cell>
          <cell r="D926" t="str">
            <v>G - Obstetrics &amp;Gynaecology PhD Student Fees</v>
          </cell>
          <cell r="E926" t="str">
            <v>Sabaratnam Arulkumaran</v>
          </cell>
          <cell r="F926">
            <v>73050</v>
          </cell>
        </row>
        <row r="927">
          <cell r="A927" t="str">
            <v>10784-10</v>
          </cell>
          <cell r="B927" t="str">
            <v>C</v>
          </cell>
          <cell r="C927" t="str">
            <v>Closed</v>
          </cell>
          <cell r="D927" t="str">
            <v>G - Geriatric Medicine PhD Student Fees</v>
          </cell>
          <cell r="E927" t="str">
            <v>Mark Andrew Cottee</v>
          </cell>
          <cell r="F927">
            <v>73050</v>
          </cell>
        </row>
        <row r="928">
          <cell r="A928" t="str">
            <v>10785-10</v>
          </cell>
          <cell r="B928" t="str">
            <v>C</v>
          </cell>
          <cell r="C928" t="str">
            <v>Closed</v>
          </cell>
          <cell r="D928" t="str">
            <v>G - Child Psychiatry PhD Student Fees</v>
          </cell>
          <cell r="E928" t="str">
            <v>Mr M A Smith</v>
          </cell>
          <cell r="F928">
            <v>73050</v>
          </cell>
        </row>
        <row r="929">
          <cell r="A929" t="str">
            <v>10786-10</v>
          </cell>
          <cell r="B929" t="str">
            <v>C</v>
          </cell>
          <cell r="C929" t="str">
            <v>Closed</v>
          </cell>
          <cell r="D929" t="str">
            <v>G - Paediatric Academic Meeting</v>
          </cell>
          <cell r="E929" t="str">
            <v>Sandra Maria Garrett</v>
          </cell>
          <cell r="F929">
            <v>73050</v>
          </cell>
        </row>
        <row r="930">
          <cell r="A930" t="str">
            <v>10787-10</v>
          </cell>
          <cell r="B930" t="str">
            <v>C</v>
          </cell>
          <cell r="C930" t="str">
            <v>Closed</v>
          </cell>
          <cell r="D930" t="str">
            <v>G - BSc Modules - Prof Fisher</v>
          </cell>
          <cell r="E930" t="str">
            <v>Colin Smith</v>
          </cell>
          <cell r="F930">
            <v>73050</v>
          </cell>
        </row>
        <row r="931">
          <cell r="A931" t="str">
            <v>10788-10</v>
          </cell>
          <cell r="B931" t="str">
            <v>C</v>
          </cell>
          <cell r="C931" t="str">
            <v>Closed</v>
          </cell>
          <cell r="D931" t="str">
            <v>G - Studentships - Prof. Fisher</v>
          </cell>
          <cell r="E931" t="str">
            <v>Larry Mark Fisher</v>
          </cell>
          <cell r="F931">
            <v>73050</v>
          </cell>
        </row>
        <row r="932">
          <cell r="A932" t="str">
            <v>10789-10</v>
          </cell>
          <cell r="B932" t="str">
            <v>N</v>
          </cell>
          <cell r="C932" t="str">
            <v>Active</v>
          </cell>
          <cell r="D932" t="str">
            <v>G - Studentships - Prof Whitley</v>
          </cell>
          <cell r="E932" t="str">
            <v>Guy St John Whitley</v>
          </cell>
          <cell r="F932">
            <v>73050</v>
          </cell>
        </row>
        <row r="933">
          <cell r="A933" t="str">
            <v>10790-10</v>
          </cell>
          <cell r="B933" t="str">
            <v>N</v>
          </cell>
          <cell r="C933" t="str">
            <v>Active</v>
          </cell>
          <cell r="D933" t="str">
            <v>G - Studentships - Dr Goodbourn</v>
          </cell>
          <cell r="E933" t="str">
            <v>Stephen Edward Goodbourn</v>
          </cell>
          <cell r="F933">
            <v>73050</v>
          </cell>
        </row>
        <row r="934">
          <cell r="A934" t="str">
            <v>10791-10</v>
          </cell>
          <cell r="B934" t="str">
            <v>N</v>
          </cell>
          <cell r="C934" t="str">
            <v>Active</v>
          </cell>
          <cell r="D934" t="str">
            <v>G - Studentships - Dr S Cotterill</v>
          </cell>
          <cell r="E934" t="str">
            <v>Susan Margaret Cotterill</v>
          </cell>
          <cell r="F934">
            <v>73050</v>
          </cell>
        </row>
        <row r="935">
          <cell r="A935" t="str">
            <v>10792-10</v>
          </cell>
          <cell r="B935" t="str">
            <v>C</v>
          </cell>
          <cell r="C935" t="str">
            <v>Closed</v>
          </cell>
          <cell r="D935" t="str">
            <v>G - Teaching &amp; research- Dr G Coulton</v>
          </cell>
          <cell r="E935" t="str">
            <v>Gary Russell Coulton</v>
          </cell>
          <cell r="F935">
            <v>73050</v>
          </cell>
        </row>
        <row r="936">
          <cell r="A936" t="str">
            <v>10793-10</v>
          </cell>
          <cell r="B936" t="str">
            <v>N</v>
          </cell>
          <cell r="C936" t="str">
            <v>Active</v>
          </cell>
          <cell r="D936" t="str">
            <v>G - Studentships - Dr Anthony Albert</v>
          </cell>
          <cell r="E936" t="str">
            <v>Anthony Paul Albert</v>
          </cell>
          <cell r="F936">
            <v>73050</v>
          </cell>
        </row>
        <row r="937">
          <cell r="A937" t="str">
            <v>10794-10</v>
          </cell>
          <cell r="B937" t="str">
            <v>C</v>
          </cell>
          <cell r="C937" t="str">
            <v>Closed</v>
          </cell>
          <cell r="D937" t="str">
            <v>G - Studentships - Abdel Moumen</v>
          </cell>
          <cell r="E937" t="str">
            <v>Sheryl Lee Pond</v>
          </cell>
          <cell r="F937">
            <v>73050</v>
          </cell>
        </row>
        <row r="938">
          <cell r="A938" t="str">
            <v>10795-10</v>
          </cell>
          <cell r="B938" t="str">
            <v>N</v>
          </cell>
          <cell r="C938" t="str">
            <v>Active</v>
          </cell>
          <cell r="D938" t="str">
            <v>G - Studentships - Paris Ataliotis</v>
          </cell>
          <cell r="E938" t="str">
            <v>Paris Ataliotis</v>
          </cell>
          <cell r="F938">
            <v>73050</v>
          </cell>
        </row>
        <row r="939">
          <cell r="A939" t="str">
            <v>10796-10</v>
          </cell>
          <cell r="B939" t="str">
            <v>C</v>
          </cell>
          <cell r="C939" t="str">
            <v>Closed</v>
          </cell>
          <cell r="D939" t="str">
            <v>O - Francesc Miralles</v>
          </cell>
          <cell r="E939" t="str">
            <v>Francisco Miralles Arenas</v>
          </cell>
          <cell r="F939">
            <v>73050</v>
          </cell>
        </row>
        <row r="940">
          <cell r="A940" t="str">
            <v>10797-10</v>
          </cell>
          <cell r="B940" t="str">
            <v>C</v>
          </cell>
          <cell r="C940" t="str">
            <v>Closed</v>
          </cell>
          <cell r="D940" t="str">
            <v>G - Prof Tom Bolton BSc Course</v>
          </cell>
          <cell r="E940" t="str">
            <v>Thomas Bruce Bolton</v>
          </cell>
          <cell r="F940">
            <v>73050</v>
          </cell>
        </row>
        <row r="941">
          <cell r="A941" t="str">
            <v>10798-10</v>
          </cell>
          <cell r="B941" t="str">
            <v>C</v>
          </cell>
          <cell r="C941" t="str">
            <v>Closed</v>
          </cell>
          <cell r="D941" t="str">
            <v>G - Studentships - Dr Sally Prestwich</v>
          </cell>
          <cell r="E941" t="str">
            <v>Sally Amanda Prestwich</v>
          </cell>
          <cell r="F941">
            <v>73050</v>
          </cell>
        </row>
        <row r="942">
          <cell r="A942" t="str">
            <v>10799-10</v>
          </cell>
          <cell r="B942" t="str">
            <v>N</v>
          </cell>
          <cell r="C942" t="str">
            <v>Active</v>
          </cell>
          <cell r="D942" t="str">
            <v>G - Studentships - Dr Elena Sviderskaya</v>
          </cell>
          <cell r="E942" t="str">
            <v>Elena Vladimirovna Sviderskaya</v>
          </cell>
          <cell r="F942">
            <v>73050</v>
          </cell>
        </row>
        <row r="943">
          <cell r="A943" t="str">
            <v>10800-10</v>
          </cell>
          <cell r="B943" t="str">
            <v>C</v>
          </cell>
          <cell r="C943" t="str">
            <v>Closed</v>
          </cell>
          <cell r="D943" t="str">
            <v>G - Dr D Lewis-PhD allowances</v>
          </cell>
          <cell r="E943" t="str">
            <v>Mr M A Smith</v>
          </cell>
          <cell r="F943">
            <v>73050</v>
          </cell>
        </row>
        <row r="944">
          <cell r="A944" t="str">
            <v>10801-10</v>
          </cell>
          <cell r="B944" t="str">
            <v>C</v>
          </cell>
          <cell r="C944" t="str">
            <v>Closed</v>
          </cell>
          <cell r="D944" t="str">
            <v>G - Haematology-Other Charges-BSc courses</v>
          </cell>
          <cell r="E944" t="str">
            <v>Mr M A Smith</v>
          </cell>
          <cell r="F944">
            <v>73050</v>
          </cell>
        </row>
        <row r="945">
          <cell r="A945" t="str">
            <v>10802-10</v>
          </cell>
          <cell r="B945" t="str">
            <v>C</v>
          </cell>
          <cell r="C945" t="str">
            <v>Closed</v>
          </cell>
          <cell r="D945" t="str">
            <v>G - Studentships - Prof A Johnstone</v>
          </cell>
          <cell r="E945" t="str">
            <v>Alan Paul Johnstone</v>
          </cell>
          <cell r="F945">
            <v>73050</v>
          </cell>
        </row>
        <row r="946">
          <cell r="A946" t="str">
            <v>10803-10</v>
          </cell>
          <cell r="B946" t="str">
            <v>C</v>
          </cell>
          <cell r="C946" t="str">
            <v>Closed</v>
          </cell>
          <cell r="D946" t="str">
            <v>G - Cell.&amp;Mole.Sci.-Sector 2-other charges</v>
          </cell>
          <cell r="E946" t="str">
            <v>Colin Smith</v>
          </cell>
          <cell r="F946">
            <v>73050</v>
          </cell>
        </row>
        <row r="947">
          <cell r="A947" t="str">
            <v>10804-10</v>
          </cell>
          <cell r="B947" t="str">
            <v>C</v>
          </cell>
          <cell r="C947" t="str">
            <v>Closed</v>
          </cell>
          <cell r="D947" t="str">
            <v>G - Cell.&amp;Mole.Sci.-Sector 2-Ludwig-o/chrg</v>
          </cell>
          <cell r="E947" t="str">
            <v>Mr M A Smith</v>
          </cell>
          <cell r="F947">
            <v>73050</v>
          </cell>
        </row>
        <row r="948">
          <cell r="A948" t="str">
            <v>10805-10</v>
          </cell>
          <cell r="B948" t="str">
            <v>C</v>
          </cell>
          <cell r="C948" t="str">
            <v>Closed</v>
          </cell>
          <cell r="D948" t="str">
            <v>G - PHSE Other Charges</v>
          </cell>
          <cell r="E948" t="str">
            <v>Vivienne Alexandra Monk</v>
          </cell>
          <cell r="F948">
            <v>73050</v>
          </cell>
        </row>
        <row r="949">
          <cell r="A949" t="str">
            <v>10805-11</v>
          </cell>
          <cell r="B949" t="str">
            <v>C</v>
          </cell>
          <cell r="C949" t="str">
            <v>Closed</v>
          </cell>
          <cell r="D949" t="str">
            <v>G - PHSE Printing Costs</v>
          </cell>
          <cell r="E949" t="str">
            <v>Vivienne Alexandra Monk</v>
          </cell>
          <cell r="F949">
            <v>73050</v>
          </cell>
        </row>
        <row r="950">
          <cell r="A950" t="str">
            <v>10806-10</v>
          </cell>
          <cell r="B950" t="str">
            <v>C</v>
          </cell>
          <cell r="C950" t="str">
            <v>Closed</v>
          </cell>
          <cell r="D950" t="str">
            <v>G - Unallocated Student Supervisors - V Monk</v>
          </cell>
          <cell r="E950" t="str">
            <v>Vivienne Alexandra Monk</v>
          </cell>
          <cell r="F950">
            <v>73050</v>
          </cell>
        </row>
        <row r="951">
          <cell r="A951" t="str">
            <v>10807-10</v>
          </cell>
          <cell r="B951" t="str">
            <v>C</v>
          </cell>
          <cell r="C951" t="str">
            <v>Closed</v>
          </cell>
          <cell r="D951" t="str">
            <v>G - BSc/MSci Biomedical Informatics Course</v>
          </cell>
          <cell r="E951" t="str">
            <v>Katherine Anne Pigott</v>
          </cell>
          <cell r="F951">
            <v>73050</v>
          </cell>
        </row>
        <row r="952">
          <cell r="A952" t="str">
            <v>10808-10</v>
          </cell>
          <cell r="B952" t="str">
            <v>N</v>
          </cell>
          <cell r="C952" t="str">
            <v>Active</v>
          </cell>
          <cell r="D952" t="str">
            <v>G - Student Superviser - Dr L Perkins-Porras</v>
          </cell>
          <cell r="E952" t="str">
            <v>Linda Perkins-Porras</v>
          </cell>
          <cell r="F952">
            <v>73050</v>
          </cell>
        </row>
        <row r="953">
          <cell r="A953" t="str">
            <v>10809-10</v>
          </cell>
          <cell r="B953" t="str">
            <v>C</v>
          </cell>
          <cell r="C953" t="str">
            <v>Closed</v>
          </cell>
          <cell r="D953" t="str">
            <v>G - Psychology BSc Projects</v>
          </cell>
          <cell r="E953" t="str">
            <v>Michael Henry Ussher</v>
          </cell>
          <cell r="F953">
            <v>73050</v>
          </cell>
        </row>
        <row r="954">
          <cell r="A954" t="str">
            <v>10810-10</v>
          </cell>
          <cell r="B954" t="str">
            <v>C</v>
          </cell>
          <cell r="C954" t="str">
            <v>Closed</v>
          </cell>
          <cell r="D954" t="str">
            <v>G - Consultancy - Richmond Pharma General</v>
          </cell>
          <cell r="E954" t="str">
            <v>Ekaterini Nesbitt</v>
          </cell>
          <cell r="F954">
            <v>73050</v>
          </cell>
        </row>
        <row r="955">
          <cell r="A955" t="str">
            <v>10811-10</v>
          </cell>
          <cell r="B955" t="str">
            <v>C</v>
          </cell>
          <cell r="C955" t="str">
            <v>Closed</v>
          </cell>
          <cell r="D955" t="str">
            <v>G - Richmond Pharmacology - Servier Project</v>
          </cell>
          <cell r="E955" t="str">
            <v>Ekaterini Nesbitt</v>
          </cell>
          <cell r="F955">
            <v>73050</v>
          </cell>
        </row>
        <row r="956">
          <cell r="A956" t="str">
            <v>10812-10</v>
          </cell>
          <cell r="B956" t="str">
            <v>N</v>
          </cell>
          <cell r="C956" t="str">
            <v>Active</v>
          </cell>
          <cell r="D956" t="str">
            <v>G - Computer Unit-Other Charges-general</v>
          </cell>
          <cell r="E956" t="str">
            <v>David Iveson</v>
          </cell>
          <cell r="F956">
            <v>73050</v>
          </cell>
        </row>
        <row r="957">
          <cell r="A957" t="str">
            <v>10813-10</v>
          </cell>
          <cell r="B957" t="str">
            <v>N</v>
          </cell>
          <cell r="C957" t="str">
            <v>Active</v>
          </cell>
          <cell r="D957" t="str">
            <v>G - Computer Unit-JANET charges only (JISC)</v>
          </cell>
          <cell r="E957" t="str">
            <v>David Iveson</v>
          </cell>
          <cell r="F957">
            <v>73050</v>
          </cell>
        </row>
        <row r="958">
          <cell r="A958" t="str">
            <v>10814-10</v>
          </cell>
          <cell r="B958" t="str">
            <v>C</v>
          </cell>
          <cell r="C958" t="str">
            <v>Closed</v>
          </cell>
          <cell r="D958" t="str">
            <v>G - Computer Business Plan-training courses CLOSED</v>
          </cell>
          <cell r="E958" t="str">
            <v>David Iveson</v>
          </cell>
          <cell r="F958">
            <v>73050</v>
          </cell>
        </row>
        <row r="959">
          <cell r="A959" t="str">
            <v>10815-10</v>
          </cell>
          <cell r="B959" t="str">
            <v>C</v>
          </cell>
          <cell r="C959" t="str">
            <v>Closed</v>
          </cell>
          <cell r="D959" t="str">
            <v>G - Computer unit fixed assts</v>
          </cell>
          <cell r="E959" t="str">
            <v>David Iveson</v>
          </cell>
          <cell r="F959">
            <v>73050</v>
          </cell>
        </row>
        <row r="960">
          <cell r="A960" t="str">
            <v>10816-10</v>
          </cell>
          <cell r="B960" t="str">
            <v>C</v>
          </cell>
          <cell r="C960" t="str">
            <v>Closed</v>
          </cell>
          <cell r="D960" t="str">
            <v>G - Academic Dept Fixed Asset CLOSED</v>
          </cell>
          <cell r="E960" t="str">
            <v>Mr M A Smith</v>
          </cell>
          <cell r="F960">
            <v>73050</v>
          </cell>
        </row>
        <row r="961">
          <cell r="A961" t="str">
            <v>10817-10</v>
          </cell>
          <cell r="B961" t="str">
            <v>C</v>
          </cell>
          <cell r="C961" t="str">
            <v>Closed</v>
          </cell>
          <cell r="D961" t="str">
            <v>G - Admin Dept Fixed Asset CLOSED</v>
          </cell>
          <cell r="E961" t="str">
            <v>Mr M A Smith</v>
          </cell>
          <cell r="F961">
            <v>73050</v>
          </cell>
        </row>
        <row r="962">
          <cell r="A962" t="str">
            <v>10818-10</v>
          </cell>
          <cell r="B962" t="str">
            <v>N</v>
          </cell>
          <cell r="C962" t="str">
            <v>Active</v>
          </cell>
          <cell r="D962" t="str">
            <v>G - Hardware Maintenance Costs</v>
          </cell>
          <cell r="E962" t="str">
            <v>David Iveson</v>
          </cell>
          <cell r="F962">
            <v>73050</v>
          </cell>
        </row>
        <row r="963">
          <cell r="A963" t="str">
            <v>10818-11</v>
          </cell>
          <cell r="B963" t="str">
            <v>N</v>
          </cell>
          <cell r="C963" t="str">
            <v>Active</v>
          </cell>
          <cell r="D963" t="str">
            <v>G - Telecommunication Services</v>
          </cell>
          <cell r="E963" t="str">
            <v>David Iveson</v>
          </cell>
          <cell r="F963">
            <v>73050</v>
          </cell>
        </row>
        <row r="964">
          <cell r="A964" t="str">
            <v>10819-10</v>
          </cell>
          <cell r="B964" t="str">
            <v>N</v>
          </cell>
          <cell r="C964" t="str">
            <v>Active</v>
          </cell>
          <cell r="D964" t="str">
            <v>G - Software Maintenance Costs</v>
          </cell>
          <cell r="E964" t="str">
            <v>David Iveson</v>
          </cell>
          <cell r="F964">
            <v>73050</v>
          </cell>
        </row>
        <row r="965">
          <cell r="A965" t="str">
            <v>10820-10</v>
          </cell>
          <cell r="B965" t="str">
            <v>N</v>
          </cell>
          <cell r="C965" t="str">
            <v>Active</v>
          </cell>
          <cell r="D965" t="str">
            <v>G - General Infrastructure Computing Charges</v>
          </cell>
          <cell r="E965" t="str">
            <v>David Iveson</v>
          </cell>
          <cell r="F965">
            <v>73050</v>
          </cell>
        </row>
        <row r="966">
          <cell r="A966" t="str">
            <v>10820-11</v>
          </cell>
          <cell r="B966" t="str">
            <v>N</v>
          </cell>
          <cell r="C966" t="str">
            <v>Active</v>
          </cell>
          <cell r="D966" t="str">
            <v>G - Data Protection General Charges</v>
          </cell>
          <cell r="E966" t="str">
            <v>Claire Morrissey</v>
          </cell>
          <cell r="F966">
            <v>73050</v>
          </cell>
        </row>
        <row r="967">
          <cell r="A967" t="str">
            <v>10821-10</v>
          </cell>
          <cell r="B967" t="str">
            <v>C</v>
          </cell>
          <cell r="C967" t="str">
            <v>Closed</v>
          </cell>
          <cell r="D967" t="str">
            <v>A - Capital Projects Manager-3years CLOSED</v>
          </cell>
          <cell r="E967" t="str">
            <v>Vaughan Trevor Williams</v>
          </cell>
          <cell r="F967">
            <v>73050</v>
          </cell>
        </row>
        <row r="968">
          <cell r="A968" t="str">
            <v>10822-10</v>
          </cell>
          <cell r="B968" t="str">
            <v>C</v>
          </cell>
          <cell r="C968" t="str">
            <v>Closed</v>
          </cell>
          <cell r="D968" t="str">
            <v>A - Project Capital Round 3 - 1.27m</v>
          </cell>
          <cell r="E968" t="str">
            <v>Mr M A Smith</v>
          </cell>
          <cell r="F968">
            <v>73050</v>
          </cell>
        </row>
        <row r="969">
          <cell r="A969" t="str">
            <v>10823-10</v>
          </cell>
          <cell r="B969" t="str">
            <v>C</v>
          </cell>
          <cell r="C969" t="str">
            <v>Closed</v>
          </cell>
          <cell r="D969" t="str">
            <v>A - Foyer and Bookshop project CLOSED</v>
          </cell>
          <cell r="E969" t="str">
            <v>Mr M A Smith</v>
          </cell>
          <cell r="F969">
            <v>73050</v>
          </cell>
        </row>
        <row r="970">
          <cell r="A970" t="str">
            <v>10824-10</v>
          </cell>
          <cell r="B970" t="str">
            <v>C</v>
          </cell>
          <cell r="C970" t="str">
            <v>Closed</v>
          </cell>
          <cell r="D970" t="str">
            <v>A - CVS Move L2 to L0 Jenner</v>
          </cell>
          <cell r="E970" t="str">
            <v>Derek Waldo Bannister</v>
          </cell>
          <cell r="F970">
            <v>73050</v>
          </cell>
        </row>
        <row r="971">
          <cell r="A971" t="str">
            <v>10825-10</v>
          </cell>
          <cell r="B971" t="str">
            <v>C</v>
          </cell>
          <cell r="C971" t="str">
            <v>Closed</v>
          </cell>
          <cell r="D971" t="str">
            <v>A - Jenner Wing Toilets CLOSED</v>
          </cell>
          <cell r="E971" t="str">
            <v>Vaughan Trevor Williams</v>
          </cell>
          <cell r="F971">
            <v>73050</v>
          </cell>
        </row>
        <row r="972">
          <cell r="A972" t="str">
            <v>10826-10</v>
          </cell>
          <cell r="B972" t="str">
            <v>C</v>
          </cell>
          <cell r="C972" t="str">
            <v>Closed</v>
          </cell>
          <cell r="D972" t="str">
            <v>A - Clinical Skills Lab 2 &amp; TR21/23 Conv. CLOSED</v>
          </cell>
          <cell r="E972" t="str">
            <v>Vaughan Trevor Williams</v>
          </cell>
          <cell r="F972">
            <v>73050</v>
          </cell>
        </row>
        <row r="973">
          <cell r="A973" t="str">
            <v>10827-10</v>
          </cell>
          <cell r="B973" t="str">
            <v>C</v>
          </cell>
          <cell r="C973" t="str">
            <v>Closed</v>
          </cell>
          <cell r="D973" t="str">
            <v>A - Hunter Wing Corridor Painting CLOSED</v>
          </cell>
          <cell r="E973" t="str">
            <v>Vaughan Trevor Williams</v>
          </cell>
          <cell r="F973">
            <v>73050</v>
          </cell>
        </row>
        <row r="974">
          <cell r="A974" t="str">
            <v>10828-10</v>
          </cell>
          <cell r="B974" t="str">
            <v>C</v>
          </cell>
          <cell r="C974" t="str">
            <v>Closed</v>
          </cell>
          <cell r="D974" t="str">
            <v>A - Refurbishment of Dissecting Room CLOSED</v>
          </cell>
          <cell r="E974" t="str">
            <v>Vaughan Trevor Williams</v>
          </cell>
          <cell r="F974">
            <v>73050</v>
          </cell>
        </row>
        <row r="975">
          <cell r="A975" t="str">
            <v>10829-10</v>
          </cell>
          <cell r="B975" t="str">
            <v>C</v>
          </cell>
          <cell r="C975" t="str">
            <v>Closed</v>
          </cell>
          <cell r="D975" t="str">
            <v>A - Hunter &amp; Jenner Roof  CLOSED</v>
          </cell>
          <cell r="E975" t="str">
            <v>Stewart Jones</v>
          </cell>
          <cell r="F975">
            <v>73050</v>
          </cell>
        </row>
        <row r="976">
          <cell r="A976" t="str">
            <v>10830-10</v>
          </cell>
          <cell r="B976" t="str">
            <v>C</v>
          </cell>
          <cell r="C976" t="str">
            <v>Closed</v>
          </cell>
          <cell r="D976" t="str">
            <v>A - CMM Collocation Project (Estates Strateg CLOSED</v>
          </cell>
          <cell r="E976" t="str">
            <v>Martin Andrew Howard</v>
          </cell>
          <cell r="F976">
            <v>73050</v>
          </cell>
        </row>
        <row r="977">
          <cell r="A977" t="str">
            <v>10831-10</v>
          </cell>
          <cell r="B977" t="str">
            <v>C</v>
          </cell>
          <cell r="C977" t="str">
            <v>Closed</v>
          </cell>
          <cell r="D977" t="str">
            <v>A - Site Services Relocation CLOSED</v>
          </cell>
          <cell r="E977" t="str">
            <v>Stewart Jones</v>
          </cell>
          <cell r="F977">
            <v>73050</v>
          </cell>
        </row>
        <row r="978">
          <cell r="A978" t="str">
            <v>10832-10</v>
          </cell>
          <cell r="B978" t="str">
            <v>C</v>
          </cell>
          <cell r="C978" t="str">
            <v>Closed</v>
          </cell>
          <cell r="D978" t="str">
            <v>A - Central P3 Laboratory Suite £1.3m</v>
          </cell>
          <cell r="E978" t="str">
            <v>Derek Waldo Bannister</v>
          </cell>
          <cell r="F978">
            <v>73050</v>
          </cell>
        </row>
        <row r="979">
          <cell r="A979" t="str">
            <v>10833-10</v>
          </cell>
          <cell r="B979" t="str">
            <v>C</v>
          </cell>
          <cell r="C979" t="str">
            <v>Closed</v>
          </cell>
          <cell r="D979" t="str">
            <v>A - Hunter 4th Medical Education Expansion  CLOSED</v>
          </cell>
          <cell r="E979" t="str">
            <v>Stewart Jones</v>
          </cell>
          <cell r="F979">
            <v>73050</v>
          </cell>
        </row>
        <row r="980">
          <cell r="A980" t="str">
            <v>10834-10</v>
          </cell>
          <cell r="B980" t="str">
            <v>C</v>
          </cell>
          <cell r="C980" t="str">
            <v>Closed</v>
          </cell>
          <cell r="D980" t="str">
            <v>A - Hunter 4&amp;5th Flrs Teaching Refurbishment  CLOSED</v>
          </cell>
          <cell r="E980" t="str">
            <v>Stewart Jones</v>
          </cell>
          <cell r="F980">
            <v>73050</v>
          </cell>
        </row>
        <row r="981">
          <cell r="A981" t="str">
            <v>10835-10</v>
          </cell>
          <cell r="B981" t="str">
            <v>C</v>
          </cell>
          <cell r="C981" t="str">
            <v>Closed</v>
          </cell>
          <cell r="D981" t="str">
            <v>A - Robert Lowe Sports Centre Refurbishment  CLOSED</v>
          </cell>
          <cell r="E981" t="str">
            <v>Martin Andrew Howard</v>
          </cell>
          <cell r="F981">
            <v>73050</v>
          </cell>
        </row>
        <row r="982">
          <cell r="A982" t="str">
            <v>10836-10</v>
          </cell>
          <cell r="B982" t="str">
            <v>C</v>
          </cell>
          <cell r="C982" t="str">
            <v>Closed</v>
          </cell>
          <cell r="D982" t="str">
            <v>A - St George´s Grove Phase 2 -Halls</v>
          </cell>
          <cell r="E982" t="str">
            <v>Derek Waldo Bannister</v>
          </cell>
          <cell r="F982">
            <v>73050</v>
          </cell>
        </row>
        <row r="983">
          <cell r="A983" t="str">
            <v>10836-11</v>
          </cell>
          <cell r="B983" t="str">
            <v>C</v>
          </cell>
          <cell r="C983" t="str">
            <v>Closed</v>
          </cell>
          <cell r="D983" t="str">
            <v>A - Halls 2 - Capitalised Interest</v>
          </cell>
          <cell r="E983" t="str">
            <v>Mr M A Smith</v>
          </cell>
          <cell r="F983">
            <v>73050</v>
          </cell>
        </row>
        <row r="984">
          <cell r="A984" t="str">
            <v>10837-10</v>
          </cell>
          <cell r="B984" t="str">
            <v>C</v>
          </cell>
          <cell r="C984" t="str">
            <v>Closed</v>
          </cell>
          <cell r="D984" t="str">
            <v>A - Back-up Generators</v>
          </cell>
          <cell r="E984" t="str">
            <v>Derek Waldo Bannister</v>
          </cell>
          <cell r="F984">
            <v>73050</v>
          </cell>
        </row>
        <row r="985">
          <cell r="A985" t="str">
            <v>10838-10</v>
          </cell>
          <cell r="B985" t="str">
            <v>C</v>
          </cell>
          <cell r="C985" t="str">
            <v>Closed</v>
          </cell>
          <cell r="D985" t="str">
            <v>A - IT, AV &amp; Furniture - Teaching Rooms</v>
          </cell>
          <cell r="E985" t="str">
            <v>Derek Waldo Bannister</v>
          </cell>
          <cell r="F985">
            <v>73050</v>
          </cell>
        </row>
        <row r="986">
          <cell r="A986" t="str">
            <v>10839-10</v>
          </cell>
          <cell r="B986" t="str">
            <v>C</v>
          </cell>
          <cell r="C986" t="str">
            <v>Closed</v>
          </cell>
          <cell r="D986" t="str">
            <v>A - Registry/JRO/E&amp;I/Teaching Rooms/IT Reorg</v>
          </cell>
          <cell r="E986" t="str">
            <v>Derek Waldo Bannister</v>
          </cell>
          <cell r="F986">
            <v>73050</v>
          </cell>
        </row>
        <row r="987">
          <cell r="A987" t="str">
            <v>10840-10</v>
          </cell>
          <cell r="B987" t="str">
            <v>C</v>
          </cell>
          <cell r="C987" t="str">
            <v>Closed</v>
          </cell>
          <cell r="D987" t="str">
            <v>A - Library Social Learning Space Project</v>
          </cell>
          <cell r="E987" t="str">
            <v>Derek Waldo Bannister</v>
          </cell>
          <cell r="F987">
            <v>73050</v>
          </cell>
        </row>
        <row r="988">
          <cell r="A988" t="str">
            <v>10841-10</v>
          </cell>
          <cell r="B988" t="str">
            <v>C</v>
          </cell>
          <cell r="C988" t="str">
            <v>Closed</v>
          </cell>
          <cell r="D988" t="str">
            <v>A - Replacement of Access Control System</v>
          </cell>
          <cell r="E988" t="str">
            <v>Mr M A Smith</v>
          </cell>
          <cell r="F988">
            <v>73050</v>
          </cell>
        </row>
        <row r="989">
          <cell r="A989" t="str">
            <v>10842-10</v>
          </cell>
          <cell r="B989" t="str">
            <v>C</v>
          </cell>
          <cell r="C989" t="str">
            <v>Closed</v>
          </cell>
          <cell r="D989" t="str">
            <v>A - Hunter 2009 4th/5th Works</v>
          </cell>
          <cell r="E989" t="str">
            <v>Derek Waldo Bannister</v>
          </cell>
          <cell r="F989">
            <v>73050</v>
          </cell>
        </row>
        <row r="990">
          <cell r="A990" t="str">
            <v>10843-10</v>
          </cell>
          <cell r="B990" t="str">
            <v>C</v>
          </cell>
          <cell r="C990" t="str">
            <v>Closed</v>
          </cell>
          <cell r="D990" t="str">
            <v>A - Energy Reduction Measures -  Horton Hall CLOSED</v>
          </cell>
          <cell r="E990" t="str">
            <v>Ian Penistone</v>
          </cell>
          <cell r="F990">
            <v>73050</v>
          </cell>
        </row>
        <row r="991">
          <cell r="A991" t="str">
            <v>10844-10</v>
          </cell>
          <cell r="B991" t="str">
            <v>C</v>
          </cell>
          <cell r="C991" t="str">
            <v>Closed</v>
          </cell>
          <cell r="D991" t="str">
            <v>A - Hunter Front Entrance DevelopmentProject</v>
          </cell>
          <cell r="E991" t="str">
            <v>Derek Waldo Bannister</v>
          </cell>
          <cell r="F991">
            <v>73050</v>
          </cell>
        </row>
        <row r="992">
          <cell r="A992" t="str">
            <v>10845-10</v>
          </cell>
          <cell r="B992" t="str">
            <v>C</v>
          </cell>
          <cell r="C992" t="str">
            <v>Closed</v>
          </cell>
          <cell r="D992" t="str">
            <v>A - AMW MRI Scanner  CLOSED</v>
          </cell>
          <cell r="E992" t="str">
            <v>Vaughan Trevor Williams</v>
          </cell>
          <cell r="F992">
            <v>73050</v>
          </cell>
        </row>
        <row r="993">
          <cell r="A993" t="str">
            <v>10846-10</v>
          </cell>
          <cell r="B993" t="str">
            <v>C</v>
          </cell>
          <cell r="C993" t="str">
            <v>Closed</v>
          </cell>
          <cell r="D993" t="str">
            <v>A - New Security Control Room</v>
          </cell>
          <cell r="E993" t="str">
            <v>Derek Waldo Bannister</v>
          </cell>
          <cell r="F993">
            <v>73050</v>
          </cell>
        </row>
        <row r="994">
          <cell r="A994" t="str">
            <v>10846-11</v>
          </cell>
          <cell r="B994" t="str">
            <v>C</v>
          </cell>
          <cell r="C994" t="str">
            <v>Closed</v>
          </cell>
          <cell r="D994" t="str">
            <v>A - Security Improvement across all buildings</v>
          </cell>
          <cell r="E994" t="str">
            <v>Derek Waldo Bannister</v>
          </cell>
          <cell r="F994">
            <v>42369</v>
          </cell>
        </row>
        <row r="995">
          <cell r="A995" t="str">
            <v>10847-10</v>
          </cell>
          <cell r="B995" t="str">
            <v>C</v>
          </cell>
          <cell r="C995" t="str">
            <v>Closed</v>
          </cell>
          <cell r="D995" t="str">
            <v>A - Clinical Research Facility Phase 1</v>
          </cell>
          <cell r="E995" t="str">
            <v>Derek Waldo Bannister</v>
          </cell>
          <cell r="F995">
            <v>73050</v>
          </cell>
        </row>
        <row r="996">
          <cell r="A996" t="str">
            <v>10848-10</v>
          </cell>
          <cell r="B996" t="str">
            <v>C</v>
          </cell>
          <cell r="C996" t="str">
            <v>Closed</v>
          </cell>
          <cell r="D996" t="str">
            <v>A - New Financial System (Agresso)</v>
          </cell>
          <cell r="E996" t="str">
            <v>Andrew Judycki</v>
          </cell>
          <cell r="F996">
            <v>73050</v>
          </cell>
        </row>
        <row r="997">
          <cell r="A997" t="str">
            <v>10848-11</v>
          </cell>
          <cell r="B997" t="str">
            <v>C</v>
          </cell>
          <cell r="C997" t="str">
            <v>Closed</v>
          </cell>
          <cell r="D997" t="str">
            <v>A - Agresso 5.6 Upgrade</v>
          </cell>
          <cell r="E997" t="str">
            <v>Andrew Judycki</v>
          </cell>
          <cell r="F997">
            <v>42369</v>
          </cell>
        </row>
        <row r="998">
          <cell r="A998" t="str">
            <v>10848-12</v>
          </cell>
          <cell r="B998" t="str">
            <v>N</v>
          </cell>
          <cell r="C998" t="str">
            <v>Active</v>
          </cell>
          <cell r="D998" t="str">
            <v>A -JRES Systems Devt 2017/18- Agresso Costing &amp; Pricing Module</v>
          </cell>
          <cell r="E998" t="str">
            <v>Andrew Judycki</v>
          </cell>
          <cell r="F998">
            <v>73050</v>
          </cell>
        </row>
        <row r="999">
          <cell r="A999" t="str">
            <v>10848-13</v>
          </cell>
          <cell r="B999" t="str">
            <v>N</v>
          </cell>
          <cell r="C999" t="str">
            <v>Active</v>
          </cell>
          <cell r="D999" t="str">
            <v>A- Agresso Milestone7  upgrade</v>
          </cell>
          <cell r="E999" t="str">
            <v>Andrew Judycki</v>
          </cell>
          <cell r="F999">
            <v>43678</v>
          </cell>
        </row>
        <row r="1000">
          <cell r="A1000" t="str">
            <v>10849-10</v>
          </cell>
          <cell r="B1000" t="str">
            <v>C</v>
          </cell>
          <cell r="C1000" t="str">
            <v>Closed</v>
          </cell>
          <cell r="D1000" t="str">
            <v>A - Student Information Service(SIS) Project</v>
          </cell>
          <cell r="E1000" t="str">
            <v>Robert Samuel Churm</v>
          </cell>
          <cell r="F1000">
            <v>73050</v>
          </cell>
        </row>
        <row r="1001">
          <cell r="A1001" t="str">
            <v>10850-10</v>
          </cell>
          <cell r="B1001" t="str">
            <v>C</v>
          </cell>
          <cell r="C1001" t="str">
            <v>Closed</v>
          </cell>
          <cell r="D1001" t="str">
            <v>A - Business Continuity &amp; Disaster Recovery</v>
          </cell>
          <cell r="E1001" t="str">
            <v>Robert Samuel Churm</v>
          </cell>
          <cell r="F1001">
            <v>73050</v>
          </cell>
        </row>
        <row r="1002">
          <cell r="A1002" t="str">
            <v>10851-10</v>
          </cell>
          <cell r="B1002" t="str">
            <v>C</v>
          </cell>
          <cell r="C1002" t="str">
            <v>Closed</v>
          </cell>
          <cell r="D1002" t="str">
            <v>A - Information Services Strategy</v>
          </cell>
          <cell r="E1002" t="str">
            <v>Robert Samuel Churm</v>
          </cell>
          <cell r="F1002">
            <v>73050</v>
          </cell>
        </row>
        <row r="1003">
          <cell r="A1003" t="str">
            <v>10851-11</v>
          </cell>
          <cell r="B1003" t="str">
            <v>N</v>
          </cell>
          <cell r="C1003" t="str">
            <v>Active</v>
          </cell>
          <cell r="D1003" t="str">
            <v>A - Improved Infrastructure &amp; Resilience</v>
          </cell>
          <cell r="E1003" t="str">
            <v>David Iveson</v>
          </cell>
          <cell r="F1003">
            <v>73050</v>
          </cell>
        </row>
        <row r="1004">
          <cell r="A1004" t="str">
            <v>10851-12</v>
          </cell>
          <cell r="B1004" t="str">
            <v>C</v>
          </cell>
          <cell r="C1004" t="str">
            <v>Closed</v>
          </cell>
          <cell r="D1004" t="str">
            <v>A - Wifi Solutions and Upgrade</v>
          </cell>
          <cell r="E1004" t="str">
            <v>David Iveson</v>
          </cell>
          <cell r="F1004">
            <v>43501</v>
          </cell>
        </row>
        <row r="1005">
          <cell r="A1005" t="str">
            <v>10851-13</v>
          </cell>
          <cell r="B1005" t="str">
            <v>C</v>
          </cell>
          <cell r="C1005" t="str">
            <v>Closed</v>
          </cell>
          <cell r="D1005" t="str">
            <v>A - Replacement Library Furniture - Computer Room</v>
          </cell>
          <cell r="E1005" t="str">
            <v>Sue Jane David</v>
          </cell>
          <cell r="F1005">
            <v>42583</v>
          </cell>
        </row>
        <row r="1006">
          <cell r="A1006" t="str">
            <v>10851-14</v>
          </cell>
          <cell r="B1006" t="str">
            <v>N</v>
          </cell>
          <cell r="C1006" t="str">
            <v>Active</v>
          </cell>
          <cell r="D1006" t="str">
            <v>A - Adoption of IP Streaming video &amp; audio capture technology (IP2)</v>
          </cell>
          <cell r="E1006" t="str">
            <v>Robert Harris</v>
          </cell>
          <cell r="F1006">
            <v>43312</v>
          </cell>
        </row>
        <row r="1007">
          <cell r="A1007" t="str">
            <v>10851-15</v>
          </cell>
          <cell r="B1007" t="str">
            <v>C</v>
          </cell>
          <cell r="C1007" t="str">
            <v>Closed</v>
          </cell>
          <cell r="D1007" t="str">
            <v>A - Paperless Curriculum Extension (IP4)</v>
          </cell>
          <cell r="E1007" t="str">
            <v>David Iveson</v>
          </cell>
          <cell r="F1007">
            <v>42947</v>
          </cell>
        </row>
        <row r="1008">
          <cell r="A1008" t="str">
            <v>10851-16</v>
          </cell>
          <cell r="B1008" t="str">
            <v>N</v>
          </cell>
          <cell r="C1008" t="str">
            <v>Active</v>
          </cell>
          <cell r="D1008" t="str">
            <v>A - New Joint Virtual Learning Environment</v>
          </cell>
          <cell r="E1008" t="str">
            <v>Shamit Madusudan Manilal</v>
          </cell>
          <cell r="F1008">
            <v>44043</v>
          </cell>
        </row>
        <row r="1009">
          <cell r="A1009" t="str">
            <v>10851-17</v>
          </cell>
          <cell r="B1009" t="str">
            <v>C</v>
          </cell>
          <cell r="C1009" t="str">
            <v>Closed</v>
          </cell>
          <cell r="D1009" t="str">
            <v>A - High Performance Computing</v>
          </cell>
          <cell r="E1009" t="str">
            <v>David Iveson</v>
          </cell>
          <cell r="F1009">
            <v>73050</v>
          </cell>
        </row>
        <row r="1010">
          <cell r="A1010" t="str">
            <v>10851-18</v>
          </cell>
          <cell r="B1010" t="str">
            <v>N</v>
          </cell>
          <cell r="C1010" t="str">
            <v>Active</v>
          </cell>
          <cell r="D1010" t="str">
            <v>A - Staff Intranet Redevelopment</v>
          </cell>
          <cell r="E1010" t="str">
            <v>Paul Andrew Ratcliffe</v>
          </cell>
          <cell r="F1010">
            <v>43708</v>
          </cell>
        </row>
        <row r="1011">
          <cell r="A1011" t="str">
            <v>10851-19</v>
          </cell>
          <cell r="B1011" t="str">
            <v>C</v>
          </cell>
          <cell r="C1011" t="str">
            <v>Closed</v>
          </cell>
          <cell r="D1011" t="str">
            <v>A - Data Backup Replacement Project</v>
          </cell>
          <cell r="E1011" t="str">
            <v>Daniel Bird</v>
          </cell>
          <cell r="F1011">
            <v>43312</v>
          </cell>
        </row>
        <row r="1012">
          <cell r="A1012" t="str">
            <v>10851-20</v>
          </cell>
          <cell r="B1012" t="str">
            <v>C</v>
          </cell>
          <cell r="C1012" t="str">
            <v>Closed</v>
          </cell>
          <cell r="D1012" t="str">
            <v>A - IP19 -Assessment, Progression &amp;  Module Registration</v>
          </cell>
          <cell r="E1012" t="str">
            <v>Jennifer Ruth Laws</v>
          </cell>
          <cell r="F1012">
            <v>43313</v>
          </cell>
        </row>
        <row r="1013">
          <cell r="A1013" t="str">
            <v>10851-21</v>
          </cell>
          <cell r="B1013" t="str">
            <v>N</v>
          </cell>
          <cell r="C1013" t="str">
            <v>Active</v>
          </cell>
          <cell r="D1013" t="str">
            <v>A - Personal Tutor System Project</v>
          </cell>
          <cell r="E1013" t="str">
            <v>David James Woodbridge</v>
          </cell>
          <cell r="F1013">
            <v>43830</v>
          </cell>
        </row>
        <row r="1014">
          <cell r="A1014" t="str">
            <v>10851-22</v>
          </cell>
          <cell r="B1014" t="str">
            <v>N</v>
          </cell>
          <cell r="C1014" t="str">
            <v>Active</v>
          </cell>
          <cell r="D1014" t="str">
            <v>A- SITS Software for Operational Efficiency (upgrade)</v>
          </cell>
          <cell r="E1014" t="str">
            <v>Andrew Judycki</v>
          </cell>
          <cell r="F1014">
            <v>43677</v>
          </cell>
        </row>
        <row r="1015">
          <cell r="A1015" t="str">
            <v>10852-10</v>
          </cell>
          <cell r="B1015" t="str">
            <v>C</v>
          </cell>
          <cell r="C1015" t="str">
            <v>Closed</v>
          </cell>
          <cell r="D1015" t="str">
            <v>A - SGUL e-Cash</v>
          </cell>
          <cell r="E1015" t="str">
            <v>Robert Harris</v>
          </cell>
          <cell r="F1015">
            <v>73050</v>
          </cell>
        </row>
        <row r="1016">
          <cell r="A1016" t="str">
            <v>10853-10</v>
          </cell>
          <cell r="B1016" t="str">
            <v>C</v>
          </cell>
          <cell r="C1016" t="str">
            <v>Closed</v>
          </cell>
          <cell r="D1016" t="str">
            <v>G - Academic Health Science Network - AHSN</v>
          </cell>
          <cell r="E1016" t="str">
            <v>Kathleen Mary Tyler</v>
          </cell>
          <cell r="F1016">
            <v>73050</v>
          </cell>
        </row>
        <row r="1017">
          <cell r="A1017" t="str">
            <v>10853-11</v>
          </cell>
          <cell r="B1017" t="str">
            <v>C</v>
          </cell>
          <cell r="C1017" t="str">
            <v>Closed</v>
          </cell>
          <cell r="D1017" t="str">
            <v>O - Health Education South London (HESL) Funding</v>
          </cell>
          <cell r="E1017" t="str">
            <v>Kathleen Mary Tyler</v>
          </cell>
          <cell r="F1017">
            <v>73050</v>
          </cell>
        </row>
        <row r="1018">
          <cell r="A1018" t="str">
            <v>10853-12</v>
          </cell>
          <cell r="B1018" t="str">
            <v>C</v>
          </cell>
          <cell r="C1018" t="str">
            <v>Closed</v>
          </cell>
          <cell r="D1018" t="str">
            <v>O - South West London System (SWLS) Operating Reserve</v>
          </cell>
          <cell r="E1018" t="str">
            <v>Kathleen Mary Tyler</v>
          </cell>
          <cell r="F1018">
            <v>42704</v>
          </cell>
        </row>
        <row r="1019">
          <cell r="A1019" t="str">
            <v>10853-13</v>
          </cell>
          <cell r="B1019" t="str">
            <v>C</v>
          </cell>
          <cell r="C1019" t="str">
            <v>Closed</v>
          </cell>
          <cell r="D1019" t="str">
            <v>O - Leadership Programme</v>
          </cell>
          <cell r="E1019" t="str">
            <v>Kathleen Mary Tyler</v>
          </cell>
          <cell r="F1019">
            <v>42825</v>
          </cell>
        </row>
        <row r="1020">
          <cell r="A1020" t="str">
            <v>10853-14</v>
          </cell>
          <cell r="B1020" t="str">
            <v>C</v>
          </cell>
          <cell r="C1020" t="str">
            <v>Closed</v>
          </cell>
          <cell r="D1020" t="str">
            <v>O - Pocklington Project</v>
          </cell>
          <cell r="E1020" t="str">
            <v>Kathleen Mary Tyler</v>
          </cell>
          <cell r="F1020">
            <v>42825</v>
          </cell>
        </row>
        <row r="1021">
          <cell r="A1021" t="str">
            <v>10854-10</v>
          </cell>
          <cell r="B1021" t="str">
            <v>C</v>
          </cell>
          <cell r="C1021" t="str">
            <v>Closed</v>
          </cell>
          <cell r="D1021" t="str">
            <v>G - Institutional Funds- Academic Health Science Netwotk</v>
          </cell>
          <cell r="E1021" t="str">
            <v>Kathleen Mary Tyler</v>
          </cell>
          <cell r="F1021">
            <v>73050</v>
          </cell>
        </row>
        <row r="1022">
          <cell r="A1022" t="str">
            <v>10855-10</v>
          </cell>
          <cell r="B1022" t="str">
            <v>C</v>
          </cell>
          <cell r="C1022" t="str">
            <v>Closed</v>
          </cell>
          <cell r="D1022" t="str">
            <v>G - University of the Algarve</v>
          </cell>
          <cell r="E1022" t="str">
            <v>Mr M A Smith</v>
          </cell>
          <cell r="F1022">
            <v>73050</v>
          </cell>
        </row>
        <row r="1023">
          <cell r="A1023" t="str">
            <v>10856-10</v>
          </cell>
          <cell r="B1023" t="str">
            <v>C</v>
          </cell>
          <cell r="C1023" t="str">
            <v>Closed</v>
          </cell>
          <cell r="D1023" t="str">
            <v>G - New Minibuses CLOSED</v>
          </cell>
          <cell r="E1023" t="str">
            <v>Mr M A Smith</v>
          </cell>
          <cell r="F1023">
            <v>73050</v>
          </cell>
        </row>
        <row r="1024">
          <cell r="A1024" t="str">
            <v>10857-10</v>
          </cell>
          <cell r="B1024" t="str">
            <v>C</v>
          </cell>
          <cell r="C1024" t="str">
            <v>Closed</v>
          </cell>
          <cell r="D1024" t="str">
            <v>G - Divisional Support Structures Project</v>
          </cell>
          <cell r="E1024" t="str">
            <v>John Warburton Unsworth</v>
          </cell>
          <cell r="F1024">
            <v>73050</v>
          </cell>
        </row>
        <row r="1025">
          <cell r="A1025" t="str">
            <v>10858-10</v>
          </cell>
          <cell r="B1025" t="str">
            <v>C</v>
          </cell>
          <cell r="C1025" t="str">
            <v>Closed</v>
          </cell>
          <cell r="D1025" t="str">
            <v>G - Estates Strategy Option Review D Block</v>
          </cell>
          <cell r="E1025" t="str">
            <v>Mr M A Smith</v>
          </cell>
          <cell r="F1025">
            <v>73050</v>
          </cell>
        </row>
        <row r="1026">
          <cell r="A1026" t="str">
            <v>10859-10</v>
          </cell>
          <cell r="B1026" t="str">
            <v>N</v>
          </cell>
          <cell r="C1026" t="str">
            <v>Active</v>
          </cell>
          <cell r="D1026" t="str">
            <v>G - Business Continuity</v>
          </cell>
          <cell r="E1026" t="str">
            <v>Derek Waldo Bannister</v>
          </cell>
          <cell r="F1026">
            <v>73050</v>
          </cell>
        </row>
        <row r="1027">
          <cell r="A1027" t="str">
            <v>10860-10</v>
          </cell>
          <cell r="B1027" t="str">
            <v>C</v>
          </cell>
          <cell r="C1027" t="str">
            <v>Closed</v>
          </cell>
          <cell r="D1027" t="str">
            <v>G - MALTA Project</v>
          </cell>
          <cell r="E1027" t="str">
            <v>Richard William Davies</v>
          </cell>
          <cell r="F1027">
            <v>73050</v>
          </cell>
        </row>
        <row r="1028">
          <cell r="A1028" t="str">
            <v>10862-10</v>
          </cell>
          <cell r="B1028" t="str">
            <v>C</v>
          </cell>
          <cell r="C1028" t="str">
            <v>Closed</v>
          </cell>
          <cell r="D1028" t="str">
            <v>G - Options Review Consultancy Work</v>
          </cell>
          <cell r="E1028" t="str">
            <v>John Warburton Unsworth</v>
          </cell>
          <cell r="F1028">
            <v>73050</v>
          </cell>
        </row>
        <row r="1029">
          <cell r="A1029" t="str">
            <v>10863-10</v>
          </cell>
          <cell r="B1029" t="str">
            <v>N</v>
          </cell>
          <cell r="C1029" t="str">
            <v>Active</v>
          </cell>
          <cell r="D1029" t="str">
            <v>G - Timetabling</v>
          </cell>
          <cell r="E1029" t="str">
            <v>Elaine Nutley</v>
          </cell>
          <cell r="F1029">
            <v>73050</v>
          </cell>
        </row>
        <row r="1030">
          <cell r="A1030" t="str">
            <v>10864-10</v>
          </cell>
          <cell r="B1030" t="str">
            <v>C</v>
          </cell>
          <cell r="C1030" t="str">
            <v>Closed</v>
          </cell>
          <cell r="D1030" t="str">
            <v>G - Limerick (UL) Start Up Costs</v>
          </cell>
          <cell r="E1030" t="str">
            <v>Mr M A Smith</v>
          </cell>
          <cell r="F1030">
            <v>73050</v>
          </cell>
        </row>
        <row r="1031">
          <cell r="A1031" t="str">
            <v>10865-10</v>
          </cell>
          <cell r="B1031" t="str">
            <v>C</v>
          </cell>
          <cell r="C1031" t="str">
            <v>Closed</v>
          </cell>
          <cell r="D1031" t="str">
            <v>G - Website Redesign</v>
          </cell>
          <cell r="E1031" t="str">
            <v>Howard Bradley Wheeler</v>
          </cell>
          <cell r="F1031">
            <v>73050</v>
          </cell>
        </row>
        <row r="1032">
          <cell r="A1032" t="str">
            <v>10865-11</v>
          </cell>
          <cell r="B1032" t="str">
            <v>N</v>
          </cell>
          <cell r="C1032" t="str">
            <v>Active</v>
          </cell>
          <cell r="D1032" t="str">
            <v>A - Branding and Signage works</v>
          </cell>
          <cell r="E1032" t="str">
            <v>Derek Waldo Bannister</v>
          </cell>
          <cell r="F1032">
            <v>43496</v>
          </cell>
        </row>
        <row r="1033">
          <cell r="A1033" t="str">
            <v>10866-10</v>
          </cell>
          <cell r="B1033" t="str">
            <v>C</v>
          </cell>
          <cell r="C1033" t="str">
            <v>Closed</v>
          </cell>
          <cell r="D1033" t="str">
            <v>G - Alumni Association  CLOSED</v>
          </cell>
          <cell r="E1033" t="str">
            <v>Mr M A Smith</v>
          </cell>
          <cell r="F1033">
            <v>73050</v>
          </cell>
        </row>
        <row r="1034">
          <cell r="A1034" t="str">
            <v>10867-10</v>
          </cell>
          <cell r="B1034" t="str">
            <v>C</v>
          </cell>
          <cell r="C1034" t="str">
            <v>Closed</v>
          </cell>
          <cell r="D1034" t="str">
            <v>G - Contra Account - Cross Cars ONLY  CLOSED</v>
          </cell>
          <cell r="E1034" t="str">
            <v>Elizabeth Sarah Singers</v>
          </cell>
          <cell r="F1034">
            <v>73050</v>
          </cell>
        </row>
        <row r="1035">
          <cell r="A1035" t="str">
            <v>10868-10</v>
          </cell>
          <cell r="B1035" t="str">
            <v>N</v>
          </cell>
          <cell r="C1035" t="str">
            <v>Active</v>
          </cell>
          <cell r="D1035" t="str">
            <v>G - Contra Account - Elite Cars ONLY</v>
          </cell>
          <cell r="E1035" t="str">
            <v>Elizabeth Sarah Singers</v>
          </cell>
          <cell r="F1035">
            <v>73050</v>
          </cell>
        </row>
        <row r="1036">
          <cell r="A1036" t="str">
            <v>10869-10</v>
          </cell>
          <cell r="B1036" t="str">
            <v>C</v>
          </cell>
          <cell r="C1036" t="str">
            <v>Closed</v>
          </cell>
          <cell r="D1036" t="str">
            <v>G - Contra Account - NUSSL (CBS) ONLY</v>
          </cell>
          <cell r="E1036" t="str">
            <v>Mr M A Smith</v>
          </cell>
          <cell r="F1036">
            <v>73050</v>
          </cell>
        </row>
        <row r="1037">
          <cell r="A1037" t="str">
            <v>10870-10</v>
          </cell>
          <cell r="B1037" t="str">
            <v>C</v>
          </cell>
          <cell r="C1037" t="str">
            <v>Closed</v>
          </cell>
          <cell r="D1037" t="str">
            <v>G - Contra Account - Parcelforce ONLY</v>
          </cell>
          <cell r="E1037" t="str">
            <v>Patrick O´Donnell</v>
          </cell>
          <cell r="F1037">
            <v>73050</v>
          </cell>
        </row>
        <row r="1038">
          <cell r="A1038" t="str">
            <v>10871-10</v>
          </cell>
          <cell r="B1038" t="str">
            <v>N</v>
          </cell>
          <cell r="C1038" t="str">
            <v>Active</v>
          </cell>
          <cell r="D1038" t="str">
            <v>G - Contra Account - Salaries ONLY</v>
          </cell>
          <cell r="E1038" t="str">
            <v>Susan Anne McPheat</v>
          </cell>
          <cell r="F1038">
            <v>73050</v>
          </cell>
        </row>
        <row r="1039">
          <cell r="A1039" t="str">
            <v>10871-11</v>
          </cell>
          <cell r="B1039" t="str">
            <v>N</v>
          </cell>
          <cell r="C1039" t="str">
            <v>Active</v>
          </cell>
          <cell r="D1039" t="str">
            <v>G - Tuition Fee CONTRA ACCOUNT - Payroll</v>
          </cell>
          <cell r="E1039" t="str">
            <v>Hugh Pius Beere</v>
          </cell>
          <cell r="F1039">
            <v>73050</v>
          </cell>
        </row>
        <row r="1040">
          <cell r="A1040" t="str">
            <v>10872-10</v>
          </cell>
          <cell r="B1040" t="str">
            <v>C</v>
          </cell>
          <cell r="C1040" t="str">
            <v>Closed</v>
          </cell>
          <cell r="D1040" t="str">
            <v>G - Contra Account - General</v>
          </cell>
          <cell r="E1040" t="str">
            <v>Mr M A Smith</v>
          </cell>
          <cell r="F1040">
            <v>73050</v>
          </cell>
        </row>
        <row r="1041">
          <cell r="A1041" t="str">
            <v>10873-10</v>
          </cell>
          <cell r="B1041" t="str">
            <v>C</v>
          </cell>
          <cell r="C1041" t="str">
            <v>Closed</v>
          </cell>
          <cell r="D1041" t="str">
            <v>G - Contra Account - Staff Collections  CLOSED</v>
          </cell>
          <cell r="E1041" t="str">
            <v>Mr M A Smith</v>
          </cell>
          <cell r="F1041">
            <v>73050</v>
          </cell>
        </row>
        <row r="1042">
          <cell r="A1042" t="str">
            <v>10874-10</v>
          </cell>
          <cell r="B1042" t="str">
            <v>C</v>
          </cell>
          <cell r="C1042" t="str">
            <v>Closed</v>
          </cell>
          <cell r="D1042" t="str">
            <v>G - Catering recharge</v>
          </cell>
          <cell r="E1042" t="str">
            <v>Barry Joseph Giles</v>
          </cell>
          <cell r="F1042">
            <v>73050</v>
          </cell>
        </row>
        <row r="1043">
          <cell r="A1043" t="str">
            <v>10875-10</v>
          </cell>
          <cell r="B1043" t="str">
            <v>C</v>
          </cell>
          <cell r="C1043" t="str">
            <v>Closed</v>
          </cell>
          <cell r="D1043" t="str">
            <v>G - Minor works and equipment- miscellaneous  CLOSED</v>
          </cell>
          <cell r="E1043" t="str">
            <v>Vaughan Trevor Williams</v>
          </cell>
          <cell r="F1043">
            <v>73050</v>
          </cell>
        </row>
        <row r="1044">
          <cell r="A1044" t="str">
            <v>10876-10</v>
          </cell>
          <cell r="B1044" t="str">
            <v>C</v>
          </cell>
          <cell r="C1044" t="str">
            <v>Closed</v>
          </cell>
          <cell r="D1044" t="str">
            <v>G - Student locker deposits</v>
          </cell>
          <cell r="E1044" t="str">
            <v>Sara Jane Doherty</v>
          </cell>
          <cell r="F1044">
            <v>73050</v>
          </cell>
        </row>
        <row r="1045">
          <cell r="A1045" t="str">
            <v>10877-10</v>
          </cell>
          <cell r="B1045" t="str">
            <v>C</v>
          </cell>
          <cell r="C1045" t="str">
            <v>Closed</v>
          </cell>
          <cell r="D1045" t="str">
            <v>G - Gift Aid tax recoverable CLOSED</v>
          </cell>
          <cell r="E1045" t="str">
            <v>Mr M A Smith</v>
          </cell>
          <cell r="F1045">
            <v>73050</v>
          </cell>
        </row>
        <row r="1046">
          <cell r="A1046" t="str">
            <v>10878-10</v>
          </cell>
          <cell r="B1046" t="str">
            <v>C</v>
          </cell>
          <cell r="C1046" t="str">
            <v>Closed</v>
          </cell>
          <cell r="D1046" t="str">
            <v>G - Accrued Electricity</v>
          </cell>
          <cell r="E1046" t="str">
            <v>Mr M A Smith</v>
          </cell>
          <cell r="F1046">
            <v>73050</v>
          </cell>
        </row>
        <row r="1047">
          <cell r="A1047" t="str">
            <v>10879-10</v>
          </cell>
          <cell r="B1047" t="str">
            <v>C</v>
          </cell>
          <cell r="C1047" t="str">
            <v>Closed</v>
          </cell>
          <cell r="D1047" t="str">
            <v>G - Accrued Gas CLOSED</v>
          </cell>
          <cell r="E1047" t="str">
            <v>Mr M A Smith</v>
          </cell>
          <cell r="F1047">
            <v>73050</v>
          </cell>
        </row>
        <row r="1048">
          <cell r="A1048" t="str">
            <v>10880-10</v>
          </cell>
          <cell r="B1048" t="str">
            <v>C</v>
          </cell>
          <cell r="C1048" t="str">
            <v>Closed</v>
          </cell>
          <cell r="D1048" t="str">
            <v>G - Payroll system replacement  CLOSED</v>
          </cell>
          <cell r="E1048" t="str">
            <v>Mr M A Smith</v>
          </cell>
          <cell r="F1048">
            <v>73050</v>
          </cell>
        </row>
        <row r="1049">
          <cell r="A1049" t="str">
            <v>10881-10</v>
          </cell>
          <cell r="B1049" t="str">
            <v>C</v>
          </cell>
          <cell r="C1049" t="str">
            <v>Closed</v>
          </cell>
          <cell r="D1049" t="str">
            <v>G - HEIF-200k (2001/02 - 2004/05) CLOSED</v>
          </cell>
          <cell r="E1049" t="str">
            <v>Mr M A Smith</v>
          </cell>
          <cell r="F1049">
            <v>73050</v>
          </cell>
        </row>
        <row r="1050">
          <cell r="A1050" t="str">
            <v>10882-10</v>
          </cell>
          <cell r="B1050" t="str">
            <v>C</v>
          </cell>
          <cell r="C1050" t="str">
            <v>Closed</v>
          </cell>
          <cell r="D1050" t="str">
            <v>G - Advances  CLOSED</v>
          </cell>
          <cell r="E1050" t="str">
            <v>Mr M A Smith</v>
          </cell>
          <cell r="F1050">
            <v>73050</v>
          </cell>
        </row>
        <row r="1051">
          <cell r="A1051" t="str">
            <v>10883-10</v>
          </cell>
          <cell r="B1051" t="str">
            <v>C</v>
          </cell>
          <cell r="C1051" t="str">
            <v>Closed</v>
          </cell>
          <cell r="D1051" t="str">
            <v>G - DVD Deposits</v>
          </cell>
          <cell r="E1051" t="str">
            <v>Ann-Marie Smith-Joseph</v>
          </cell>
          <cell r="F1051">
            <v>73050</v>
          </cell>
        </row>
        <row r="1052">
          <cell r="A1052" t="str">
            <v>10884-10</v>
          </cell>
          <cell r="B1052" t="str">
            <v>C</v>
          </cell>
          <cell r="C1052" t="str">
            <v>Closed</v>
          </cell>
          <cell r="D1052" t="str">
            <v>G - St George´s Estates Ltd-Current account</v>
          </cell>
          <cell r="E1052" t="str">
            <v>Mr M A Smith</v>
          </cell>
          <cell r="F1052">
            <v>73050</v>
          </cell>
        </row>
        <row r="1053">
          <cell r="A1053" t="str">
            <v>10885-10</v>
          </cell>
          <cell r="B1053" t="str">
            <v>C</v>
          </cell>
          <cell r="C1053" t="str">
            <v>Closed</v>
          </cell>
          <cell r="D1053" t="str">
            <v>G - Premises Costs - Work Shop</v>
          </cell>
          <cell r="E1053" t="str">
            <v>Mr M A Smith</v>
          </cell>
          <cell r="F1053">
            <v>73050</v>
          </cell>
        </row>
        <row r="1054">
          <cell r="A1054" t="str">
            <v>10886-10</v>
          </cell>
          <cell r="B1054" t="str">
            <v>C</v>
          </cell>
          <cell r="C1054" t="str">
            <v>Closed</v>
          </cell>
          <cell r="D1054" t="str">
            <v>G - LDA Clinical Research Facility</v>
          </cell>
          <cell r="E1054" t="str">
            <v>Mr M A Smith</v>
          </cell>
          <cell r="F1054">
            <v>73050</v>
          </cell>
        </row>
        <row r="1055">
          <cell r="A1055" t="str">
            <v>10887-10</v>
          </cell>
          <cell r="B1055" t="str">
            <v>C</v>
          </cell>
          <cell r="C1055" t="str">
            <v>Closed</v>
          </cell>
          <cell r="D1055" t="str">
            <v>G - WESTFOCUS/entrepreneurship centre HEIF2</v>
          </cell>
          <cell r="E1055" t="str">
            <v>Richard William Davies</v>
          </cell>
          <cell r="F1055">
            <v>73050</v>
          </cell>
        </row>
        <row r="1056">
          <cell r="A1056" t="str">
            <v>10888-10</v>
          </cell>
          <cell r="B1056" t="str">
            <v>C</v>
          </cell>
          <cell r="C1056" t="str">
            <v>Closed</v>
          </cell>
          <cell r="D1056" t="str">
            <v>G - Reagents/Rudy Hengelmolen</v>
          </cell>
          <cell r="E1056" t="str">
            <v>Mr M A Smith</v>
          </cell>
          <cell r="F1056">
            <v>73050</v>
          </cell>
        </row>
        <row r="1057">
          <cell r="A1057" t="str">
            <v>10889-10</v>
          </cell>
          <cell r="B1057" t="str">
            <v>C</v>
          </cell>
          <cell r="C1057" t="str">
            <v>Closed</v>
          </cell>
          <cell r="D1057" t="str">
            <v>G - Diagnostics/ Neil Porter</v>
          </cell>
          <cell r="E1057" t="str">
            <v>Richard William Davies</v>
          </cell>
          <cell r="F1057">
            <v>73050</v>
          </cell>
        </row>
        <row r="1058">
          <cell r="A1058" t="str">
            <v>10890-10</v>
          </cell>
          <cell r="B1058" t="str">
            <v>C</v>
          </cell>
          <cell r="C1058" t="str">
            <v>Closed</v>
          </cell>
          <cell r="D1058" t="str">
            <v>G - Opiate/ Richard Hall</v>
          </cell>
          <cell r="E1058" t="str">
            <v>Richard William Davies</v>
          </cell>
          <cell r="F1058">
            <v>73050</v>
          </cell>
        </row>
        <row r="1059">
          <cell r="A1059" t="str">
            <v>10891-10</v>
          </cell>
          <cell r="B1059" t="str">
            <v>C</v>
          </cell>
          <cell r="C1059" t="str">
            <v>Closed</v>
          </cell>
          <cell r="D1059" t="str">
            <v>G - Crohn´s Vaccine/ Allan Cambridge</v>
          </cell>
          <cell r="E1059" t="str">
            <v>Mr M A Smith</v>
          </cell>
          <cell r="F1059">
            <v>73050</v>
          </cell>
        </row>
        <row r="1060">
          <cell r="A1060" t="str">
            <v>10892-10</v>
          </cell>
          <cell r="B1060" t="str">
            <v>C</v>
          </cell>
          <cell r="C1060" t="str">
            <v>Closed</v>
          </cell>
          <cell r="D1060" t="str">
            <v>G - WESTFOCUS/health HEIF2</v>
          </cell>
          <cell r="E1060" t="str">
            <v>Mr M A Smith</v>
          </cell>
          <cell r="F1060">
            <v>73050</v>
          </cell>
        </row>
        <row r="1061">
          <cell r="A1061" t="str">
            <v>10893-10</v>
          </cell>
          <cell r="B1061" t="str">
            <v>C</v>
          </cell>
          <cell r="C1061" t="str">
            <v>Closed</v>
          </cell>
          <cell r="D1061" t="str">
            <v>G - WESTFOCUS/knowledge exchange HEIF2</v>
          </cell>
          <cell r="E1061" t="str">
            <v>Mr M A Smith</v>
          </cell>
          <cell r="F1061">
            <v>73050</v>
          </cell>
        </row>
        <row r="1062">
          <cell r="A1062" t="str">
            <v>10894-10</v>
          </cell>
          <cell r="B1062" t="str">
            <v>C</v>
          </cell>
          <cell r="C1062" t="str">
            <v>Closed</v>
          </cell>
          <cell r="D1062" t="str">
            <v>G - WESTFOCUS/life sciences HEIF2</v>
          </cell>
          <cell r="E1062" t="str">
            <v>Richard William Davies</v>
          </cell>
          <cell r="F1062">
            <v>73050</v>
          </cell>
        </row>
        <row r="1063">
          <cell r="A1063" t="str">
            <v>10895-10</v>
          </cell>
          <cell r="B1063" t="str">
            <v>C</v>
          </cell>
          <cell r="C1063" t="str">
            <v>Closed</v>
          </cell>
          <cell r="D1063" t="str">
            <v>G - WESTFOCUS/life science events</v>
          </cell>
          <cell r="E1063" t="str">
            <v>Mr M A Smith</v>
          </cell>
          <cell r="F1063">
            <v>73050</v>
          </cell>
        </row>
        <row r="1064">
          <cell r="A1064" t="str">
            <v>10896-10</v>
          </cell>
          <cell r="B1064" t="str">
            <v>C</v>
          </cell>
          <cell r="C1064" t="str">
            <v>Closed</v>
          </cell>
          <cell r="D1064" t="str">
            <v>G - WESTFOCUS/social inclusion HEIF2</v>
          </cell>
          <cell r="E1064" t="str">
            <v>Richard William Davies</v>
          </cell>
          <cell r="F1064">
            <v>73050</v>
          </cell>
        </row>
        <row r="1065">
          <cell r="A1065" t="str">
            <v>10897-10</v>
          </cell>
          <cell r="B1065" t="str">
            <v>C</v>
          </cell>
          <cell r="C1065" t="str">
            <v>Closed</v>
          </cell>
          <cell r="D1065" t="str">
            <v>G - WESTFOCUS/university talent HEIF2</v>
          </cell>
          <cell r="E1065" t="str">
            <v>Richard William Davies</v>
          </cell>
          <cell r="F1065">
            <v>73050</v>
          </cell>
        </row>
        <row r="1066">
          <cell r="A1066" t="str">
            <v>10898-10</v>
          </cell>
          <cell r="B1066" t="str">
            <v>C</v>
          </cell>
          <cell r="C1066" t="str">
            <v>Closed</v>
          </cell>
          <cell r="D1066" t="str">
            <v>G - HEFCE salaries-BSc Bio.Med.-Biochemistry</v>
          </cell>
          <cell r="E1066" t="str">
            <v>Mr M A Smith</v>
          </cell>
          <cell r="F1066">
            <v>73050</v>
          </cell>
        </row>
        <row r="1067">
          <cell r="A1067" t="str">
            <v>10899-10</v>
          </cell>
          <cell r="B1067" t="str">
            <v>C</v>
          </cell>
          <cell r="C1067" t="str">
            <v>Closed</v>
          </cell>
          <cell r="D1067" t="str">
            <v>G - Admin Redundancy Payments</v>
          </cell>
          <cell r="E1067" t="str">
            <v>Mr M A Smith</v>
          </cell>
          <cell r="F1067">
            <v>73050</v>
          </cell>
        </row>
        <row r="1068">
          <cell r="A1068" t="str">
            <v>10900-10</v>
          </cell>
          <cell r="B1068" t="str">
            <v>N</v>
          </cell>
          <cell r="C1068" t="str">
            <v>Active</v>
          </cell>
          <cell r="D1068" t="str">
            <v>G - Redundancy payments</v>
          </cell>
          <cell r="E1068" t="str">
            <v>Susan Anne McPheat</v>
          </cell>
          <cell r="F1068">
            <v>73050</v>
          </cell>
        </row>
        <row r="1069">
          <cell r="A1069" t="str">
            <v>10901-10</v>
          </cell>
          <cell r="B1069" t="str">
            <v>C</v>
          </cell>
          <cell r="C1069" t="str">
            <v>Closed</v>
          </cell>
          <cell r="D1069" t="str">
            <v>G - Clinical rotation costs CLOSED</v>
          </cell>
          <cell r="E1069" t="str">
            <v>Mr M A Smith</v>
          </cell>
          <cell r="F1069">
            <v>73050</v>
          </cell>
        </row>
        <row r="1070">
          <cell r="A1070" t="str">
            <v>10902-10</v>
          </cell>
          <cell r="B1070" t="str">
            <v>C</v>
          </cell>
          <cell r="C1070" t="str">
            <v>Closed</v>
          </cell>
          <cell r="D1070" t="str">
            <v>G - GEP Capital Project</v>
          </cell>
          <cell r="E1070" t="str">
            <v>Vivienne Alexandra Monk</v>
          </cell>
          <cell r="F1070">
            <v>73050</v>
          </cell>
        </row>
        <row r="1071">
          <cell r="A1071" t="str">
            <v>10903-10</v>
          </cell>
          <cell r="B1071" t="str">
            <v>C</v>
          </cell>
          <cell r="C1071" t="str">
            <v>Closed</v>
          </cell>
          <cell r="D1071" t="str">
            <v>G - HEFCE funded salaries - Med Ed</v>
          </cell>
          <cell r="E1071" t="str">
            <v>Sheryl Lee Pond</v>
          </cell>
          <cell r="F1071">
            <v>73050</v>
          </cell>
        </row>
        <row r="1072">
          <cell r="A1072" t="str">
            <v>10904-10</v>
          </cell>
          <cell r="B1072" t="str">
            <v>C</v>
          </cell>
          <cell r="C1072" t="str">
            <v>Closed</v>
          </cell>
          <cell r="D1072" t="str">
            <v>G - MEDU based-extra 15 MBBS budget-salaries</v>
          </cell>
          <cell r="E1072" t="str">
            <v>Mr M A Smith</v>
          </cell>
          <cell r="F1072">
            <v>73050</v>
          </cell>
        </row>
        <row r="1073">
          <cell r="A1073" t="str">
            <v>10905-10</v>
          </cell>
          <cell r="B1073" t="str">
            <v>C</v>
          </cell>
          <cell r="C1073" t="str">
            <v>Closed</v>
          </cell>
          <cell r="D1073" t="str">
            <v>G - MBBS Curr development-salaries-2006-8</v>
          </cell>
          <cell r="E1073" t="str">
            <v>Mr M A Smith</v>
          </cell>
          <cell r="F1073">
            <v>73050</v>
          </cell>
        </row>
        <row r="1074">
          <cell r="A1074" t="str">
            <v>10906-10</v>
          </cell>
          <cell r="B1074" t="str">
            <v>C</v>
          </cell>
          <cell r="C1074" t="str">
            <v>Closed</v>
          </cell>
          <cell r="D1074" t="str">
            <v>G - Administration-developments</v>
          </cell>
          <cell r="E1074" t="str">
            <v>Mr M A Smith</v>
          </cell>
          <cell r="F1074">
            <v>73050</v>
          </cell>
        </row>
        <row r="1075">
          <cell r="A1075" t="str">
            <v>10907-10</v>
          </cell>
          <cell r="B1075" t="str">
            <v>C</v>
          </cell>
          <cell r="C1075" t="str">
            <v>Closed</v>
          </cell>
          <cell r="D1075" t="str">
            <v>G - Admin-Learning &amp; Teaching funds (2yr) CLOSED</v>
          </cell>
          <cell r="E1075" t="str">
            <v>Mr M A Smith</v>
          </cell>
          <cell r="F1075">
            <v>73050</v>
          </cell>
        </row>
        <row r="1076">
          <cell r="A1076" t="str">
            <v>10908-10</v>
          </cell>
          <cell r="B1076" t="str">
            <v>N</v>
          </cell>
          <cell r="C1076" t="str">
            <v>Active</v>
          </cell>
          <cell r="D1076" t="str">
            <v>G - Alumni Office salaries</v>
          </cell>
          <cell r="E1076" t="str">
            <v>Jane Susan Page</v>
          </cell>
          <cell r="F1076">
            <v>73050</v>
          </cell>
        </row>
        <row r="1077">
          <cell r="A1077" t="str">
            <v>10909-10</v>
          </cell>
          <cell r="B1077" t="str">
            <v>C</v>
          </cell>
          <cell r="C1077" t="str">
            <v>Closed</v>
          </cell>
          <cell r="D1077" t="str">
            <v>G - Fundraising-media relations officer CLOSED</v>
          </cell>
          <cell r="E1077" t="str">
            <v>Mr M A Smith</v>
          </cell>
          <cell r="F1077">
            <v>73050</v>
          </cell>
        </row>
        <row r="1078">
          <cell r="A1078" t="str">
            <v>10910-10</v>
          </cell>
          <cell r="B1078" t="str">
            <v>C</v>
          </cell>
          <cell r="C1078" t="str">
            <v>Closed</v>
          </cell>
          <cell r="D1078" t="str">
            <v>G - Fundraising-office help/database salary</v>
          </cell>
          <cell r="E1078" t="str">
            <v>Mr M A Smith</v>
          </cell>
          <cell r="F1078">
            <v>73050</v>
          </cell>
        </row>
        <row r="1079">
          <cell r="A1079" t="str">
            <v>10911-10</v>
          </cell>
          <cell r="B1079" t="str">
            <v>N</v>
          </cell>
          <cell r="C1079" t="str">
            <v>Active</v>
          </cell>
          <cell r="D1079" t="str">
            <v>G - Widening Participation Officer &amp; PT help</v>
          </cell>
          <cell r="E1079" t="str">
            <v>Caroline Rachel Davis</v>
          </cell>
          <cell r="F1079">
            <v>73050</v>
          </cell>
        </row>
        <row r="1080">
          <cell r="A1080" t="str">
            <v>10912-10</v>
          </cell>
          <cell r="B1080" t="str">
            <v>C</v>
          </cell>
          <cell r="C1080" t="str">
            <v>Closed</v>
          </cell>
          <cell r="D1080" t="str">
            <v>G - Disability Officer</v>
          </cell>
          <cell r="E1080" t="str">
            <v>Sara Jane Doherty</v>
          </cell>
          <cell r="F1080">
            <v>73050</v>
          </cell>
        </row>
        <row r="1081">
          <cell r="A1081" t="str">
            <v>10913-10</v>
          </cell>
          <cell r="B1081" t="str">
            <v>N</v>
          </cell>
          <cell r="C1081" t="str">
            <v>Active</v>
          </cell>
          <cell r="D1081" t="str">
            <v>G - Press, PR and Communication Salaries</v>
          </cell>
          <cell r="E1081" t="str">
            <v>Helena Clay</v>
          </cell>
          <cell r="F1081">
            <v>73050</v>
          </cell>
        </row>
        <row r="1082">
          <cell r="A1082" t="str">
            <v>10914-10</v>
          </cell>
          <cell r="B1082" t="str">
            <v>C</v>
          </cell>
          <cell r="C1082" t="str">
            <v>Closed</v>
          </cell>
          <cell r="D1082" t="str">
            <v>G - Intell.Property post (income-igar)</v>
          </cell>
          <cell r="E1082" t="str">
            <v>Mr M A Smith</v>
          </cell>
          <cell r="F1082">
            <v>73050</v>
          </cell>
        </row>
        <row r="1083">
          <cell r="A1083" t="str">
            <v>10915-10</v>
          </cell>
          <cell r="B1083" t="str">
            <v>N</v>
          </cell>
          <cell r="C1083" t="str">
            <v>Active</v>
          </cell>
          <cell r="D1083" t="str">
            <v>G - Core Salaries - MDL</v>
          </cell>
          <cell r="E1083" t="str">
            <v>Jane Lousie Saffell</v>
          </cell>
          <cell r="F1083">
            <v>73050</v>
          </cell>
        </row>
        <row r="1084">
          <cell r="A1084" t="str">
            <v>10916-10</v>
          </cell>
          <cell r="B1084" t="str">
            <v>C</v>
          </cell>
          <cell r="C1084" t="str">
            <v>Closed</v>
          </cell>
          <cell r="D1084" t="str">
            <v>G - HEFCE-funded salaries -AVA</v>
          </cell>
          <cell r="E1084" t="str">
            <v>Mr M A Smith</v>
          </cell>
          <cell r="F1084">
            <v>73050</v>
          </cell>
        </row>
        <row r="1085">
          <cell r="A1085" t="str">
            <v>10917-10</v>
          </cell>
          <cell r="B1085" t="str">
            <v>C</v>
          </cell>
          <cell r="C1085" t="str">
            <v>Closed</v>
          </cell>
          <cell r="D1085" t="str">
            <v>G - HEFCE-funded salaries -Workshops</v>
          </cell>
          <cell r="E1085" t="str">
            <v>Richard William Davies</v>
          </cell>
          <cell r="F1085">
            <v>73050</v>
          </cell>
        </row>
        <row r="1086">
          <cell r="A1086" t="str">
            <v>10918-10</v>
          </cell>
          <cell r="B1086" t="str">
            <v>C</v>
          </cell>
          <cell r="C1086" t="str">
            <v>Closed</v>
          </cell>
          <cell r="D1086" t="str">
            <v>G - HEFCE-funded salaries -Photocopying CLOSED</v>
          </cell>
          <cell r="E1086" t="str">
            <v>Mr M A Smith</v>
          </cell>
          <cell r="F1086">
            <v>73050</v>
          </cell>
        </row>
        <row r="1087">
          <cell r="A1087" t="str">
            <v>10919-10</v>
          </cell>
          <cell r="B1087" t="str">
            <v>N</v>
          </cell>
          <cell r="C1087" t="str">
            <v>Active</v>
          </cell>
          <cell r="D1087" t="str">
            <v>G - Core Salaries - Computer Unit</v>
          </cell>
          <cell r="E1087" t="str">
            <v>Robert Samuel Churm</v>
          </cell>
          <cell r="F1087">
            <v>73050</v>
          </cell>
        </row>
        <row r="1088">
          <cell r="A1088" t="str">
            <v>10920-10</v>
          </cell>
          <cell r="B1088" t="str">
            <v>N</v>
          </cell>
          <cell r="C1088" t="str">
            <v>Active</v>
          </cell>
          <cell r="D1088" t="str">
            <v>G - GLAS- Other Charges</v>
          </cell>
          <cell r="E1088" t="str">
            <v>Susan Jane Trubshaw</v>
          </cell>
          <cell r="F1088">
            <v>73050</v>
          </cell>
        </row>
        <row r="1089">
          <cell r="A1089" t="str">
            <v>10921-10</v>
          </cell>
          <cell r="B1089" t="str">
            <v>N</v>
          </cell>
          <cell r="C1089" t="str">
            <v>Active</v>
          </cell>
          <cell r="D1089" t="str">
            <v>G - GLAS -Council</v>
          </cell>
          <cell r="E1089" t="str">
            <v>Susan Jane Trubshaw</v>
          </cell>
          <cell r="F1089">
            <v>73050</v>
          </cell>
        </row>
        <row r="1090">
          <cell r="A1090" t="str">
            <v>10922-10</v>
          </cell>
          <cell r="B1090" t="str">
            <v>C</v>
          </cell>
          <cell r="C1090" t="str">
            <v>Closed</v>
          </cell>
          <cell r="D1090" t="str">
            <v>G - Planning &amp; Secretariat - SPARC</v>
          </cell>
          <cell r="E1090" t="str">
            <v>Susan Jane Trubshaw</v>
          </cell>
          <cell r="F1090">
            <v>73050</v>
          </cell>
        </row>
        <row r="1091">
          <cell r="A1091" t="str">
            <v>10923-10</v>
          </cell>
          <cell r="B1091" t="str">
            <v>C</v>
          </cell>
          <cell r="C1091" t="str">
            <v>Closed</v>
          </cell>
          <cell r="D1091" t="str">
            <v>G - Planning &amp; Secretariat-Senate&amp; Ac For</v>
          </cell>
          <cell r="E1091" t="str">
            <v>Susan Jane Trubshaw</v>
          </cell>
          <cell r="F1091">
            <v>73050</v>
          </cell>
        </row>
        <row r="1092">
          <cell r="A1092" t="str">
            <v>10924-10</v>
          </cell>
          <cell r="B1092" t="str">
            <v>N</v>
          </cell>
          <cell r="C1092" t="str">
            <v>Active</v>
          </cell>
          <cell r="D1092" t="str">
            <v>G - GLAS -Other Committees</v>
          </cell>
          <cell r="E1092" t="str">
            <v>Susan Jane Trubshaw</v>
          </cell>
          <cell r="F1092">
            <v>73050</v>
          </cell>
        </row>
        <row r="1093">
          <cell r="A1093" t="str">
            <v>10925-10</v>
          </cell>
          <cell r="B1093" t="str">
            <v>C</v>
          </cell>
          <cell r="C1093" t="str">
            <v>Closed</v>
          </cell>
          <cell r="D1093" t="str">
            <v>G - Internal Audit Fees</v>
          </cell>
          <cell r="E1093" t="str">
            <v>Susan Jane Trubshaw</v>
          </cell>
          <cell r="F1093">
            <v>73050</v>
          </cell>
        </row>
        <row r="1094">
          <cell r="A1094" t="str">
            <v>10926-10</v>
          </cell>
          <cell r="B1094" t="str">
            <v>C</v>
          </cell>
          <cell r="C1094" t="str">
            <v>Closed</v>
          </cell>
          <cell r="D1094" t="str">
            <v>G - Assoc.of Physicians of GB &amp; NI Prize  CLOSED</v>
          </cell>
          <cell r="E1094" t="str">
            <v>Soosan Atkins</v>
          </cell>
          <cell r="F1094">
            <v>73050</v>
          </cell>
        </row>
        <row r="1095">
          <cell r="A1095" t="str">
            <v>10927-10</v>
          </cell>
          <cell r="B1095" t="str">
            <v>C</v>
          </cell>
          <cell r="C1095" t="str">
            <v>Closed</v>
          </cell>
          <cell r="D1095" t="str">
            <v>G - PhD studentship acad initiative - £12000</v>
          </cell>
          <cell r="E1095" t="str">
            <v>James Richard Birkett</v>
          </cell>
          <cell r="F1095">
            <v>73050</v>
          </cell>
        </row>
        <row r="1096">
          <cell r="A1096" t="str">
            <v>10928-10</v>
          </cell>
          <cell r="B1096" t="str">
            <v>C</v>
          </cell>
          <cell r="C1096" t="str">
            <v>Closed</v>
          </cell>
          <cell r="D1096" t="str">
            <v>G - Joint Studentship Kingston FHCS</v>
          </cell>
          <cell r="E1096" t="str">
            <v>James Richard Birkett</v>
          </cell>
          <cell r="F1096">
            <v>73050</v>
          </cell>
        </row>
        <row r="1097">
          <cell r="A1097" t="str">
            <v>10929-10</v>
          </cell>
          <cell r="B1097" t="str">
            <v>C</v>
          </cell>
          <cell r="C1097" t="str">
            <v>Closed</v>
          </cell>
          <cell r="D1097" t="str">
            <v>G - Annual Furniture Grant  CLOSED</v>
          </cell>
          <cell r="E1097" t="str">
            <v>Mr M A Smith</v>
          </cell>
          <cell r="F1097">
            <v>73050</v>
          </cell>
        </row>
        <row r="1098">
          <cell r="A1098" t="str">
            <v>10930-10</v>
          </cell>
          <cell r="B1098" t="str">
            <v>C</v>
          </cell>
          <cell r="C1098" t="str">
            <v>Closed</v>
          </cell>
          <cell r="D1098" t="str">
            <v>G - HEFCE-funded salaries-Cobham CLOSED</v>
          </cell>
          <cell r="E1098" t="str">
            <v>Mr M A Smith</v>
          </cell>
          <cell r="F1098">
            <v>73050</v>
          </cell>
        </row>
        <row r="1099">
          <cell r="A1099" t="str">
            <v>10931-10</v>
          </cell>
          <cell r="B1099" t="str">
            <v>C</v>
          </cell>
          <cell r="C1099" t="str">
            <v>Closed</v>
          </cell>
          <cell r="D1099" t="str">
            <v>G - Modulation of Sperm patent - Pondel</v>
          </cell>
          <cell r="E1099" t="str">
            <v>Mr M A Smith</v>
          </cell>
          <cell r="F1099">
            <v>73050</v>
          </cell>
        </row>
        <row r="1100">
          <cell r="A1100" t="str">
            <v>10932-10</v>
          </cell>
          <cell r="B1100" t="str">
            <v>C</v>
          </cell>
          <cell r="C1100" t="str">
            <v>Closed</v>
          </cell>
          <cell r="D1100" t="str">
            <v>G - Asthma &amp; Allergy patent - Robinson</v>
          </cell>
          <cell r="E1100" t="str">
            <v>Adeola Babajide</v>
          </cell>
          <cell r="F1100">
            <v>73050</v>
          </cell>
        </row>
        <row r="1101">
          <cell r="A1101" t="str">
            <v>10933-10</v>
          </cell>
          <cell r="B1101" t="str">
            <v>C</v>
          </cell>
          <cell r="C1101" t="str">
            <v>Closed</v>
          </cell>
          <cell r="D1101" t="str">
            <v>G - GS patent - Hermon-Taylor</v>
          </cell>
          <cell r="E1101" t="str">
            <v>Adeola Babajide</v>
          </cell>
          <cell r="F1101">
            <v>73050</v>
          </cell>
        </row>
        <row r="1102">
          <cell r="A1102" t="str">
            <v>10934-10</v>
          </cell>
          <cell r="B1102" t="str">
            <v>C</v>
          </cell>
          <cell r="C1102" t="str">
            <v>Closed</v>
          </cell>
          <cell r="D1102" t="str">
            <v>G - Markus/pat/Embolic</v>
          </cell>
          <cell r="E1102" t="str">
            <v>Adeola Babajide</v>
          </cell>
          <cell r="F1102">
            <v>73050</v>
          </cell>
        </row>
        <row r="1103">
          <cell r="A1103" t="str">
            <v>10935-10</v>
          </cell>
          <cell r="B1103" t="str">
            <v>C</v>
          </cell>
          <cell r="C1103" t="str">
            <v>Closed</v>
          </cell>
          <cell r="D1103" t="str">
            <v>G - HXP patent - Morgan</v>
          </cell>
          <cell r="E1103" t="str">
            <v>Richard William Davies</v>
          </cell>
          <cell r="F1103">
            <v>73050</v>
          </cell>
        </row>
        <row r="1104">
          <cell r="A1104" t="str">
            <v>10936-10</v>
          </cell>
          <cell r="B1104" t="str">
            <v>C</v>
          </cell>
          <cell r="C1104" t="str">
            <v>Closed</v>
          </cell>
          <cell r="D1104" t="str">
            <v>G - Pupillometer patent - Ghodse</v>
          </cell>
          <cell r="E1104" t="str">
            <v>Adeola Babajide</v>
          </cell>
          <cell r="F1104">
            <v>73050</v>
          </cell>
        </row>
        <row r="1105">
          <cell r="A1105" t="str">
            <v>10937-10</v>
          </cell>
          <cell r="B1105" t="str">
            <v>C</v>
          </cell>
          <cell r="C1105" t="str">
            <v>Closed</v>
          </cell>
          <cell r="D1105" t="str">
            <v>G - Screening patent - Coates</v>
          </cell>
          <cell r="E1105" t="str">
            <v>Mr M A Smith</v>
          </cell>
          <cell r="F1105">
            <v>73050</v>
          </cell>
        </row>
        <row r="1106">
          <cell r="A1106" t="str">
            <v>10938-10</v>
          </cell>
          <cell r="B1106" t="str">
            <v>C</v>
          </cell>
          <cell r="C1106" t="str">
            <v>Closed</v>
          </cell>
          <cell r="D1106" t="str">
            <v>G - cpn10 patent - Coates</v>
          </cell>
          <cell r="E1106" t="str">
            <v>Adeola Babajide</v>
          </cell>
          <cell r="F1106">
            <v>73050</v>
          </cell>
        </row>
        <row r="1107">
          <cell r="A1107" t="str">
            <v>10939-10</v>
          </cell>
          <cell r="B1107" t="str">
            <v>C</v>
          </cell>
          <cell r="C1107" t="str">
            <v>Closed</v>
          </cell>
          <cell r="D1107" t="str">
            <v>G - cpn60.1 cancer patent - Coates</v>
          </cell>
          <cell r="E1107" t="str">
            <v>Adeola Babajide</v>
          </cell>
          <cell r="F1107">
            <v>73050</v>
          </cell>
        </row>
        <row r="1108">
          <cell r="A1108" t="str">
            <v>10940-10</v>
          </cell>
          <cell r="B1108" t="str">
            <v>C</v>
          </cell>
          <cell r="C1108" t="str">
            <v>Closed</v>
          </cell>
          <cell r="D1108" t="str">
            <v>G - cpn60.1 medical uses - Coates</v>
          </cell>
          <cell r="E1108" t="str">
            <v>Mr M A Smith</v>
          </cell>
          <cell r="F1108">
            <v>73050</v>
          </cell>
        </row>
        <row r="1109">
          <cell r="A1109" t="str">
            <v>10941-10</v>
          </cell>
          <cell r="B1109" t="str">
            <v>C</v>
          </cell>
          <cell r="C1109" t="str">
            <v>Closed</v>
          </cell>
          <cell r="D1109" t="str">
            <v>G - Respiratory Q/Boe copylic-Jones</v>
          </cell>
          <cell r="E1109" t="str">
            <v>Mr M A Smith</v>
          </cell>
          <cell r="F1109">
            <v>73050</v>
          </cell>
        </row>
        <row r="1110">
          <cell r="A1110" t="str">
            <v>10942-10</v>
          </cell>
          <cell r="B1110" t="str">
            <v>C</v>
          </cell>
          <cell r="C1110" t="str">
            <v>Closed</v>
          </cell>
          <cell r="D1110" t="str">
            <v>G - Optineurin patlic - Child</v>
          </cell>
          <cell r="E1110" t="str">
            <v>Richard William Davies</v>
          </cell>
          <cell r="F1110">
            <v>73050</v>
          </cell>
        </row>
        <row r="1111">
          <cell r="A1111" t="str">
            <v>10943-10</v>
          </cell>
          <cell r="B1111" t="str">
            <v>C</v>
          </cell>
          <cell r="C1111" t="str">
            <v>Closed</v>
          </cell>
          <cell r="D1111" t="str">
            <v>G - Helperby - Coates</v>
          </cell>
          <cell r="E1111" t="str">
            <v>Mr M A Smith</v>
          </cell>
          <cell r="F1111">
            <v>73050</v>
          </cell>
        </row>
        <row r="1112">
          <cell r="A1112" t="str">
            <v>10944-10</v>
          </cell>
          <cell r="B1112" t="str">
            <v>C</v>
          </cell>
          <cell r="C1112" t="str">
            <v>Closed</v>
          </cell>
          <cell r="D1112" t="str">
            <v>G - Onyvax - Dalgleish</v>
          </cell>
          <cell r="E1112" t="str">
            <v>Richard William Davies</v>
          </cell>
          <cell r="F1112">
            <v>73050</v>
          </cell>
        </row>
        <row r="1113">
          <cell r="A1113" t="str">
            <v>10945-10</v>
          </cell>
          <cell r="B1113" t="str">
            <v>C</v>
          </cell>
          <cell r="C1113" t="str">
            <v>Closed</v>
          </cell>
          <cell r="D1113" t="str">
            <v>G - Eyedrops patent - Ghodse</v>
          </cell>
          <cell r="E1113" t="str">
            <v>Richard William Davies</v>
          </cell>
          <cell r="F1113">
            <v>73050</v>
          </cell>
        </row>
        <row r="1114">
          <cell r="A1114" t="str">
            <v>10946-10</v>
          </cell>
          <cell r="B1114" t="str">
            <v>C</v>
          </cell>
          <cell r="C1114" t="str">
            <v>Closed</v>
          </cell>
          <cell r="D1114" t="str">
            <v>G - Aldezon - Robinson</v>
          </cell>
          <cell r="E1114" t="str">
            <v>Mr M A Smith</v>
          </cell>
          <cell r="F1114">
            <v>73050</v>
          </cell>
        </row>
        <row r="1115">
          <cell r="A1115" t="str">
            <v>10947-10</v>
          </cell>
          <cell r="B1115" t="str">
            <v>C</v>
          </cell>
          <cell r="C1115" t="str">
            <v>Closed</v>
          </cell>
          <cell r="D1115" t="str">
            <v>G - Currents patent - Pasternak</v>
          </cell>
          <cell r="E1115" t="str">
            <v>Richard William Davies</v>
          </cell>
          <cell r="F1115">
            <v>73050</v>
          </cell>
        </row>
        <row r="1116">
          <cell r="A1116" t="str">
            <v>10948-10</v>
          </cell>
          <cell r="B1116" t="str">
            <v>C</v>
          </cell>
          <cell r="C1116" t="str">
            <v>Closed</v>
          </cell>
          <cell r="D1116" t="str">
            <v>G - Syngenix - Richards</v>
          </cell>
          <cell r="E1116" t="str">
            <v>Mr M A Smith</v>
          </cell>
          <cell r="F1116">
            <v>73050</v>
          </cell>
        </row>
        <row r="1117">
          <cell r="A1117" t="str">
            <v>10949-10</v>
          </cell>
          <cell r="B1117" t="str">
            <v>C</v>
          </cell>
          <cell r="C1117" t="str">
            <v>Closed</v>
          </cell>
          <cell r="D1117" t="str">
            <v>G - SCD Medilec - Saumarez</v>
          </cell>
          <cell r="E1117" t="str">
            <v>Mr M A Smith</v>
          </cell>
          <cell r="F1117">
            <v>73050</v>
          </cell>
        </row>
        <row r="1118">
          <cell r="A1118" t="str">
            <v>10950-10</v>
          </cell>
          <cell r="B1118" t="str">
            <v>C</v>
          </cell>
          <cell r="C1118" t="str">
            <v>Closed</v>
          </cell>
          <cell r="D1118" t="str">
            <v>G - Brahms lic - Johnstone</v>
          </cell>
          <cell r="E1118" t="str">
            <v>Richard William Davies</v>
          </cell>
          <cell r="F1118">
            <v>73050</v>
          </cell>
        </row>
        <row r="1119">
          <cell r="A1119" t="str">
            <v>10951-10</v>
          </cell>
          <cell r="B1119" t="str">
            <v>C</v>
          </cell>
          <cell r="C1119" t="str">
            <v>Closed</v>
          </cell>
          <cell r="D1119" t="str">
            <v>G - Medtronic patlic - Malik</v>
          </cell>
          <cell r="E1119" t="str">
            <v>Richard William Davies</v>
          </cell>
          <cell r="F1119">
            <v>73050</v>
          </cell>
        </row>
        <row r="1120">
          <cell r="A1120" t="str">
            <v>10952-10</v>
          </cell>
          <cell r="B1120" t="str">
            <v>C</v>
          </cell>
          <cell r="C1120" t="str">
            <v>Closed</v>
          </cell>
          <cell r="D1120" t="str">
            <v>G - Osteoporosis patent - Chambers</v>
          </cell>
          <cell r="E1120" t="str">
            <v>Richard William Davies</v>
          </cell>
          <cell r="F1120">
            <v>73050</v>
          </cell>
        </row>
        <row r="1121">
          <cell r="A1121" t="str">
            <v>10953-10</v>
          </cell>
          <cell r="B1121" t="str">
            <v>C</v>
          </cell>
          <cell r="C1121" t="str">
            <v>Closed</v>
          </cell>
          <cell r="D1121" t="str">
            <v>G - Serotec lic - Johnstone</v>
          </cell>
          <cell r="E1121" t="str">
            <v>Mr M A Smith</v>
          </cell>
          <cell r="F1121">
            <v>73050</v>
          </cell>
        </row>
        <row r="1122">
          <cell r="A1122" t="str">
            <v>10954-10</v>
          </cell>
          <cell r="B1122" t="str">
            <v>C</v>
          </cell>
          <cell r="C1122" t="str">
            <v>Closed</v>
          </cell>
          <cell r="D1122" t="str">
            <v>G - Novocastra lic - Johnstone</v>
          </cell>
          <cell r="E1122" t="str">
            <v>Richard William Davies</v>
          </cell>
          <cell r="F1122">
            <v>73050</v>
          </cell>
        </row>
        <row r="1123">
          <cell r="A1123" t="str">
            <v>10955-10</v>
          </cell>
          <cell r="B1123" t="str">
            <v>C</v>
          </cell>
          <cell r="C1123" t="str">
            <v>Closed</v>
          </cell>
          <cell r="D1123" t="str">
            <v>G - TAP Bioscience lic - H-Taylor</v>
          </cell>
          <cell r="E1123" t="str">
            <v>Mr M A Smith</v>
          </cell>
          <cell r="F1123">
            <v>73050</v>
          </cell>
        </row>
        <row r="1124">
          <cell r="A1124" t="str">
            <v>10956-10</v>
          </cell>
          <cell r="B1124" t="str">
            <v>C</v>
          </cell>
          <cell r="C1124" t="str">
            <v>Closed</v>
          </cell>
          <cell r="D1124" t="str">
            <v>G - ISM Bioscience lic - H-Taylor</v>
          </cell>
          <cell r="E1124" t="str">
            <v>Richard William Davies</v>
          </cell>
          <cell r="F1124">
            <v>73050</v>
          </cell>
        </row>
        <row r="1125">
          <cell r="A1125" t="str">
            <v>10957-10</v>
          </cell>
          <cell r="B1125" t="str">
            <v>C</v>
          </cell>
          <cell r="C1125" t="str">
            <v>Closed</v>
          </cell>
          <cell r="D1125" t="str">
            <v>G - MPA patent - Hermon-Taylor</v>
          </cell>
          <cell r="E1125" t="str">
            <v>Mr M A Smith</v>
          </cell>
          <cell r="F1125">
            <v>73050</v>
          </cell>
        </row>
        <row r="1126">
          <cell r="A1126" t="str">
            <v>10958-10</v>
          </cell>
          <cell r="B1126" t="str">
            <v>C</v>
          </cell>
          <cell r="C1126" t="str">
            <v>Closed</v>
          </cell>
          <cell r="D1126" t="str">
            <v>G - Allergy pollen patent - Roinson</v>
          </cell>
          <cell r="E1126" t="str">
            <v>Nicholas Harris</v>
          </cell>
          <cell r="F1126">
            <v>73050</v>
          </cell>
        </row>
        <row r="1127">
          <cell r="A1127" t="str">
            <v>10959-10</v>
          </cell>
          <cell r="B1127" t="str">
            <v>C</v>
          </cell>
          <cell r="C1127" t="str">
            <v>Closed</v>
          </cell>
          <cell r="D1127" t="str">
            <v>G - Pain patent -Coates</v>
          </cell>
          <cell r="E1127" t="str">
            <v>Mr M A Smith</v>
          </cell>
          <cell r="F1127">
            <v>73050</v>
          </cell>
        </row>
        <row r="1128">
          <cell r="A1128" t="str">
            <v>10960-10</v>
          </cell>
          <cell r="B1128" t="str">
            <v>C</v>
          </cell>
          <cell r="C1128" t="str">
            <v>Closed</v>
          </cell>
          <cell r="D1128" t="str">
            <v>G - Screen method patent - Whitely</v>
          </cell>
          <cell r="E1128" t="str">
            <v>Richard William Davies</v>
          </cell>
          <cell r="F1128">
            <v>73050</v>
          </cell>
        </row>
        <row r="1129">
          <cell r="A1129" t="str">
            <v>10961-10</v>
          </cell>
          <cell r="B1129" t="str">
            <v>C</v>
          </cell>
          <cell r="C1129" t="str">
            <v>Closed</v>
          </cell>
          <cell r="D1129" t="str">
            <v>G - Centocor resp Q copylic - Jones</v>
          </cell>
          <cell r="E1129" t="str">
            <v>Mr M A Smith</v>
          </cell>
          <cell r="F1129">
            <v>73050</v>
          </cell>
        </row>
        <row r="1130">
          <cell r="A1130" t="str">
            <v>10962-10</v>
          </cell>
          <cell r="B1130" t="str">
            <v>C</v>
          </cell>
          <cell r="C1130" t="str">
            <v>Closed</v>
          </cell>
          <cell r="D1130" t="str">
            <v>G - PST copy - Williams</v>
          </cell>
          <cell r="E1130" t="str">
            <v>Richard William Davies</v>
          </cell>
          <cell r="F1130">
            <v>73050</v>
          </cell>
        </row>
        <row r="1131">
          <cell r="A1131" t="str">
            <v>10963-10</v>
          </cell>
          <cell r="B1131" t="str">
            <v>C</v>
          </cell>
          <cell r="C1131" t="str">
            <v>Closed</v>
          </cell>
          <cell r="D1131" t="str">
            <v>G - MD Medic lic - Nassiri</v>
          </cell>
          <cell r="E1131" t="str">
            <v>Richard William Davies</v>
          </cell>
          <cell r="F1131">
            <v>73050</v>
          </cell>
        </row>
        <row r="1132">
          <cell r="A1132" t="str">
            <v>10964-10</v>
          </cell>
          <cell r="B1132" t="str">
            <v>C</v>
          </cell>
          <cell r="C1132" t="str">
            <v>Closed</v>
          </cell>
          <cell r="D1132" t="str">
            <v>G - Appareo lic - Nussey</v>
          </cell>
          <cell r="E1132" t="str">
            <v>Mr M A Smith</v>
          </cell>
          <cell r="F1132">
            <v>73050</v>
          </cell>
        </row>
        <row r="1133">
          <cell r="A1133" t="str">
            <v>10965-10</v>
          </cell>
          <cell r="B1133" t="str">
            <v>C</v>
          </cell>
          <cell r="C1133" t="str">
            <v>Closed</v>
          </cell>
          <cell r="D1133" t="str">
            <v>G - Muscle Patent - Coulton</v>
          </cell>
          <cell r="E1133" t="str">
            <v>Richard William Davies</v>
          </cell>
          <cell r="F1133">
            <v>73050</v>
          </cell>
        </row>
        <row r="1134">
          <cell r="A1134" t="str">
            <v>10966-10</v>
          </cell>
          <cell r="B1134" t="str">
            <v>C</v>
          </cell>
          <cell r="C1134" t="str">
            <v>Closed</v>
          </cell>
          <cell r="D1134" t="str">
            <v>G - Arulkumaran/pat/clinical innovations</v>
          </cell>
          <cell r="E1134" t="str">
            <v>Mr M A Smith</v>
          </cell>
          <cell r="F1134">
            <v>73050</v>
          </cell>
        </row>
        <row r="1135">
          <cell r="A1135" t="str">
            <v>10967-10</v>
          </cell>
          <cell r="B1135" t="str">
            <v>C</v>
          </cell>
          <cell r="C1135" t="str">
            <v>Closed</v>
          </cell>
          <cell r="D1135" t="str">
            <v>G - Muscle Proteomics- Gary Coulton</v>
          </cell>
          <cell r="E1135" t="str">
            <v>Mr M A Smith</v>
          </cell>
          <cell r="F1135">
            <v>73050</v>
          </cell>
        </row>
        <row r="1136">
          <cell r="A1136" t="str">
            <v>10968-10</v>
          </cell>
          <cell r="B1136" t="str">
            <v>C</v>
          </cell>
          <cell r="C1136" t="str">
            <v>Closed</v>
          </cell>
          <cell r="D1136" t="str">
            <v>G - Malik/Pat/QT</v>
          </cell>
          <cell r="E1136" t="str">
            <v>Mr M A Smith</v>
          </cell>
          <cell r="F1136">
            <v>73050</v>
          </cell>
        </row>
        <row r="1137">
          <cell r="A1137" t="str">
            <v>10969-10</v>
          </cell>
          <cell r="B1137" t="str">
            <v>C</v>
          </cell>
          <cell r="C1137" t="str">
            <v>Closed</v>
          </cell>
          <cell r="D1137" t="str">
            <v>G - Chargelene/immune complexes</v>
          </cell>
          <cell r="E1137" t="str">
            <v>Richard William Davies</v>
          </cell>
          <cell r="F1137">
            <v>73050</v>
          </cell>
        </row>
        <row r="1138">
          <cell r="A1138" t="str">
            <v>10970-10</v>
          </cell>
          <cell r="B1138" t="str">
            <v>C</v>
          </cell>
          <cell r="C1138" t="str">
            <v>Closed</v>
          </cell>
          <cell r="D1138" t="str">
            <v>G - Johnstone/ Santa Cruz</v>
          </cell>
          <cell r="E1138" t="str">
            <v>Mr M A Smith</v>
          </cell>
          <cell r="F1138">
            <v>73050</v>
          </cell>
        </row>
        <row r="1139">
          <cell r="A1139" t="str">
            <v>10971-10</v>
          </cell>
          <cell r="B1139" t="str">
            <v>C</v>
          </cell>
          <cell r="C1139" t="str">
            <v>Closed</v>
          </cell>
          <cell r="D1139" t="str">
            <v>G - Fenske/pat/Prostrate diagnostic</v>
          </cell>
          <cell r="E1139" t="str">
            <v>Richard William Davies</v>
          </cell>
          <cell r="F1139">
            <v>73050</v>
          </cell>
        </row>
        <row r="1140">
          <cell r="A1140" t="str">
            <v>10972-10</v>
          </cell>
          <cell r="B1140" t="str">
            <v>C</v>
          </cell>
          <cell r="C1140" t="str">
            <v>Closed</v>
          </cell>
          <cell r="D1140" t="str">
            <v>G - Krishna/pat/TB diagnostic</v>
          </cell>
          <cell r="E1140" t="str">
            <v>Richard William Davies</v>
          </cell>
          <cell r="F1140">
            <v>73050</v>
          </cell>
        </row>
        <row r="1141">
          <cell r="A1141" t="str">
            <v>10973-10</v>
          </cell>
          <cell r="B1141" t="str">
            <v>C</v>
          </cell>
          <cell r="C1141" t="str">
            <v>Closed</v>
          </cell>
          <cell r="D1141" t="str">
            <v>G - Hermon-Taylor/Havilah</v>
          </cell>
          <cell r="E1141" t="str">
            <v>Mr M A Smith</v>
          </cell>
          <cell r="F1141">
            <v>73050</v>
          </cell>
        </row>
        <row r="1142">
          <cell r="A1142" t="str">
            <v>10974-10</v>
          </cell>
          <cell r="B1142" t="str">
            <v>C</v>
          </cell>
          <cell r="C1142" t="str">
            <v>Closed</v>
          </cell>
          <cell r="D1142" t="str">
            <v>G - Morgan/HXR9</v>
          </cell>
          <cell r="E1142" t="str">
            <v>Richard William Davies</v>
          </cell>
          <cell r="F1142">
            <v>73050</v>
          </cell>
        </row>
        <row r="1143">
          <cell r="A1143" t="str">
            <v>10975-10</v>
          </cell>
          <cell r="B1143" t="str">
            <v>C</v>
          </cell>
          <cell r="C1143" t="str">
            <v>Closed</v>
          </cell>
          <cell r="D1143" t="str">
            <v>G - Baboonian/toxic peptide</v>
          </cell>
          <cell r="E1143" t="str">
            <v>Richard William Davies</v>
          </cell>
          <cell r="F1143">
            <v>73050</v>
          </cell>
        </row>
        <row r="1144">
          <cell r="A1144" t="str">
            <v>10976-10</v>
          </cell>
          <cell r="B1144" t="str">
            <v>C</v>
          </cell>
          <cell r="C1144" t="str">
            <v>Closed</v>
          </cell>
          <cell r="D1144" t="str">
            <v>G - Coleman/TB sensitivity</v>
          </cell>
          <cell r="E1144" t="str">
            <v>Richard William Davies</v>
          </cell>
          <cell r="F1144">
            <v>73050</v>
          </cell>
        </row>
        <row r="1145">
          <cell r="A1145" t="str">
            <v>10977-10</v>
          </cell>
          <cell r="B1145" t="str">
            <v>C</v>
          </cell>
          <cell r="C1145" t="str">
            <v>Closed</v>
          </cell>
          <cell r="D1145" t="str">
            <v>G - Morgan/peptide tag</v>
          </cell>
          <cell r="E1145" t="str">
            <v>Mr M A Smith</v>
          </cell>
          <cell r="F1145">
            <v>73050</v>
          </cell>
        </row>
        <row r="1146">
          <cell r="A1146" t="str">
            <v>10978-10</v>
          </cell>
          <cell r="B1146" t="str">
            <v>C</v>
          </cell>
          <cell r="C1146" t="str">
            <v>Closed</v>
          </cell>
          <cell r="D1146" t="str">
            <v>G - Whitley/Pre eclampsia</v>
          </cell>
          <cell r="E1146" t="str">
            <v>Richard William Davies</v>
          </cell>
          <cell r="F1146">
            <v>73050</v>
          </cell>
        </row>
        <row r="1147">
          <cell r="A1147" t="str">
            <v>10979-10</v>
          </cell>
          <cell r="B1147" t="str">
            <v>C</v>
          </cell>
          <cell r="C1147" t="str">
            <v>Closed</v>
          </cell>
          <cell r="D1147" t="str">
            <v>G - Austen / Imaging Agents</v>
          </cell>
          <cell r="E1147" t="str">
            <v>Mr M A Smith</v>
          </cell>
          <cell r="F1147">
            <v>73050</v>
          </cell>
        </row>
        <row r="1148">
          <cell r="A1148" t="str">
            <v>10980-10</v>
          </cell>
          <cell r="B1148" t="str">
            <v>C</v>
          </cell>
          <cell r="C1148" t="str">
            <v>Closed</v>
          </cell>
          <cell r="D1148" t="str">
            <v>G - Macallan/HALT Study</v>
          </cell>
          <cell r="E1148" t="str">
            <v>Richard William Davies</v>
          </cell>
          <cell r="F1148">
            <v>73050</v>
          </cell>
        </row>
        <row r="1149">
          <cell r="A1149" t="str">
            <v>10981-10</v>
          </cell>
          <cell r="B1149" t="str">
            <v>C</v>
          </cell>
          <cell r="C1149" t="str">
            <v>Closed</v>
          </cell>
          <cell r="D1149" t="str">
            <v>G - Crosby/Treatment for MND</v>
          </cell>
          <cell r="E1149" t="str">
            <v>Mr M A Smith</v>
          </cell>
          <cell r="F1149">
            <v>73050</v>
          </cell>
        </row>
        <row r="1150">
          <cell r="A1150" t="str">
            <v>10982-10</v>
          </cell>
          <cell r="B1150" t="str">
            <v>C</v>
          </cell>
          <cell r="C1150" t="str">
            <v>Closed</v>
          </cell>
          <cell r="D1150" t="str">
            <v>G - Mayr/Diagnosis of AF</v>
          </cell>
          <cell r="E1150" t="str">
            <v>Nicholas Harris</v>
          </cell>
          <cell r="F1150">
            <v>73050</v>
          </cell>
        </row>
        <row r="1151">
          <cell r="A1151" t="str">
            <v>10983-10</v>
          </cell>
          <cell r="B1151" t="str">
            <v>C</v>
          </cell>
          <cell r="C1151" t="str">
            <v>Closed</v>
          </cell>
          <cell r="D1151" t="str">
            <v>G - Drake / Rhizosecretion</v>
          </cell>
          <cell r="E1151" t="str">
            <v>Richard William Davies</v>
          </cell>
          <cell r="F1151">
            <v>73050</v>
          </cell>
        </row>
        <row r="1152">
          <cell r="A1152" t="str">
            <v>10984-10</v>
          </cell>
          <cell r="B1152" t="str">
            <v>C</v>
          </cell>
          <cell r="C1152" t="str">
            <v>Closed</v>
          </cell>
          <cell r="D1152" t="str">
            <v>G - Mackay / Adjuvant</v>
          </cell>
          <cell r="E1152" t="str">
            <v>Mr M A Smith</v>
          </cell>
          <cell r="F1152">
            <v>73050</v>
          </cell>
        </row>
        <row r="1153">
          <cell r="A1153" t="str">
            <v>10985-10</v>
          </cell>
          <cell r="B1153" t="str">
            <v>C</v>
          </cell>
          <cell r="C1153" t="str">
            <v>Closed</v>
          </cell>
          <cell r="D1153" t="str">
            <v>G - Cockerill/Aneurysm</v>
          </cell>
          <cell r="E1153" t="str">
            <v>Nicholas Harris</v>
          </cell>
          <cell r="F1153">
            <v>73050</v>
          </cell>
        </row>
        <row r="1154">
          <cell r="A1154" t="str">
            <v>10986-10</v>
          </cell>
          <cell r="B1154" t="str">
            <v>C</v>
          </cell>
          <cell r="C1154" t="str">
            <v>Closed</v>
          </cell>
          <cell r="D1154" t="str">
            <v>G - Lindsay/CC398</v>
          </cell>
          <cell r="E1154" t="str">
            <v>Nicholas Harris</v>
          </cell>
          <cell r="F1154">
            <v>73050</v>
          </cell>
        </row>
        <row r="1155">
          <cell r="A1155" t="str">
            <v>10987-10</v>
          </cell>
          <cell r="B1155" t="str">
            <v>C</v>
          </cell>
          <cell r="C1155" t="str">
            <v>Closed</v>
          </cell>
          <cell r="D1155" t="str">
            <v>G - SGUL Trademark</v>
          </cell>
          <cell r="E1155" t="str">
            <v>Nicholas Harris</v>
          </cell>
          <cell r="F1155">
            <v>73050</v>
          </cell>
        </row>
        <row r="1156">
          <cell r="A1156" t="str">
            <v>10988-10</v>
          </cell>
          <cell r="B1156" t="str">
            <v>C</v>
          </cell>
          <cell r="C1156" t="str">
            <v>Closed</v>
          </cell>
          <cell r="D1156" t="str">
            <v>G - Rohman - MultiDoc</v>
          </cell>
          <cell r="E1156" t="str">
            <v>Nicholas Harris</v>
          </cell>
          <cell r="F1156">
            <v>73050</v>
          </cell>
        </row>
        <row r="1157">
          <cell r="A1157" t="str">
            <v>10989-10</v>
          </cell>
          <cell r="B1157" t="str">
            <v>C</v>
          </cell>
          <cell r="C1157" t="str">
            <v>Closed</v>
          </cell>
          <cell r="D1157" t="str">
            <v>G - Drake - Rhizosecretion</v>
          </cell>
          <cell r="E1157" t="str">
            <v>Nicholas Harris</v>
          </cell>
          <cell r="F1157">
            <v>73050</v>
          </cell>
        </row>
        <row r="1158">
          <cell r="A1158" t="str">
            <v>10990-10</v>
          </cell>
          <cell r="B1158" t="str">
            <v>C</v>
          </cell>
          <cell r="C1158" t="str">
            <v>Closed</v>
          </cell>
          <cell r="D1158" t="str">
            <v>G - Shattock - Adjuvant</v>
          </cell>
          <cell r="E1158" t="str">
            <v>Sharon Rosalie Spencer</v>
          </cell>
          <cell r="F1158">
            <v>73050</v>
          </cell>
        </row>
        <row r="1159">
          <cell r="A1159" t="str">
            <v>10991-10</v>
          </cell>
          <cell r="B1159" t="str">
            <v>C</v>
          </cell>
          <cell r="C1159" t="str">
            <v>Closed</v>
          </cell>
          <cell r="D1159" t="str">
            <v>G - SWAN Infrastructure</v>
          </cell>
          <cell r="E1159" t="str">
            <v>Ms C J Cornwell</v>
          </cell>
          <cell r="F1159">
            <v>73050</v>
          </cell>
        </row>
        <row r="1160">
          <cell r="A1160" t="str">
            <v>10992-10</v>
          </cell>
          <cell r="B1160" t="str">
            <v>C</v>
          </cell>
          <cell r="C1160" t="str">
            <v>Closed</v>
          </cell>
          <cell r="D1160" t="str">
            <v>G - Student Experience</v>
          </cell>
          <cell r="E1160" t="str">
            <v>Ms C J Cornwell</v>
          </cell>
          <cell r="F1160">
            <v>73050</v>
          </cell>
        </row>
        <row r="1161">
          <cell r="A1161" t="str">
            <v>10993-10</v>
          </cell>
          <cell r="B1161" t="str">
            <v>C</v>
          </cell>
          <cell r="C1161" t="str">
            <v>Closed</v>
          </cell>
          <cell r="D1161" t="str">
            <v>G - SWAN Interprofessional Institute</v>
          </cell>
          <cell r="E1161" t="str">
            <v>Mr M A Smith</v>
          </cell>
          <cell r="F1161">
            <v>73050</v>
          </cell>
        </row>
        <row r="1162">
          <cell r="A1162" t="str">
            <v>10994-10</v>
          </cell>
          <cell r="B1162" t="str">
            <v>C</v>
          </cell>
          <cell r="C1162" t="str">
            <v>Closed</v>
          </cell>
          <cell r="D1162" t="str">
            <v>G - SWAN CLE budget (Academic Services)</v>
          </cell>
          <cell r="E1162" t="str">
            <v>Andrew Charles Dyer</v>
          </cell>
          <cell r="F1162">
            <v>73050</v>
          </cell>
        </row>
        <row r="1163">
          <cell r="A1163" t="str">
            <v>10995-10</v>
          </cell>
          <cell r="B1163" t="str">
            <v>C</v>
          </cell>
          <cell r="C1163" t="str">
            <v>Closed</v>
          </cell>
          <cell r="D1163" t="str">
            <v>G - The Virtual Clinic - SWAN Award</v>
          </cell>
          <cell r="E1163" t="str">
            <v>Katherine Anne Pigott</v>
          </cell>
          <cell r="F1163">
            <v>73050</v>
          </cell>
        </row>
        <row r="1164">
          <cell r="A1164" t="str">
            <v>10996-10</v>
          </cell>
          <cell r="B1164" t="str">
            <v>N</v>
          </cell>
          <cell r="C1164" t="str">
            <v>Active</v>
          </cell>
          <cell r="D1164" t="str">
            <v>G - Physicians Associate Course</v>
          </cell>
          <cell r="E1164" t="str">
            <v>Karen Roberts</v>
          </cell>
          <cell r="F1164">
            <v>73049</v>
          </cell>
        </row>
        <row r="1165">
          <cell r="A1165" t="str">
            <v>10997-10</v>
          </cell>
          <cell r="B1165" t="str">
            <v>N</v>
          </cell>
          <cell r="C1165" t="str">
            <v>Active</v>
          </cell>
          <cell r="D1165" t="str">
            <v>G - Core Salaries - Physicians Associate</v>
          </cell>
          <cell r="E1165" t="str">
            <v>Jane Lousie Saffell</v>
          </cell>
          <cell r="F1165">
            <v>73050</v>
          </cell>
        </row>
        <row r="1166">
          <cell r="A1166" t="str">
            <v>10998-10</v>
          </cell>
          <cell r="B1166" t="str">
            <v>C</v>
          </cell>
          <cell r="C1166" t="str">
            <v>Closed</v>
          </cell>
          <cell r="D1166" t="str">
            <v>G - PhD Studentship - Derek Macallan  CLOSED</v>
          </cell>
          <cell r="E1166" t="str">
            <v>Derek Clive Macallan</v>
          </cell>
          <cell r="F1166">
            <v>73050</v>
          </cell>
        </row>
        <row r="1167">
          <cell r="A1167" t="str">
            <v>10999-10</v>
          </cell>
          <cell r="B1167" t="str">
            <v>C</v>
          </cell>
          <cell r="C1167" t="str">
            <v>Closed</v>
          </cell>
          <cell r="D1167" t="str">
            <v>G - PhD Studentship - Andrew Donkin</v>
          </cell>
          <cell r="E1167" t="str">
            <v>Elena Vladimirovna Sviderskaya</v>
          </cell>
          <cell r="F1167">
            <v>73050</v>
          </cell>
        </row>
        <row r="1168">
          <cell r="A1168" t="str">
            <v>11000-10</v>
          </cell>
          <cell r="B1168" t="str">
            <v>C</v>
          </cell>
          <cell r="C1168" t="str">
            <v>Closed</v>
          </cell>
          <cell r="D1168" t="str">
            <v>G - SWAN Institutional Funds</v>
          </cell>
          <cell r="E1168" t="str">
            <v>Andrew Charles Dyer</v>
          </cell>
          <cell r="F1168">
            <v>73050</v>
          </cell>
        </row>
        <row r="1169">
          <cell r="A1169" t="str">
            <v>11001-10</v>
          </cell>
          <cell r="B1169" t="str">
            <v>N</v>
          </cell>
          <cell r="C1169" t="str">
            <v>Active</v>
          </cell>
          <cell r="D1169" t="str">
            <v>G - Academic Services-  J´t Faculty Health Stu</v>
          </cell>
          <cell r="E1169" t="str">
            <v>Susan Anne McPheat</v>
          </cell>
          <cell r="F1169">
            <v>73050</v>
          </cell>
        </row>
        <row r="1170">
          <cell r="A1170" t="str">
            <v>11002-10</v>
          </cell>
          <cell r="B1170" t="str">
            <v>N</v>
          </cell>
          <cell r="C1170" t="str">
            <v>Active</v>
          </cell>
          <cell r="D1170" t="str">
            <v>G - Academic Depts.-Joint Faculty Health Std</v>
          </cell>
          <cell r="E1170" t="str">
            <v>Susan Anne McPheat</v>
          </cell>
          <cell r="F1170">
            <v>73050</v>
          </cell>
        </row>
        <row r="1171">
          <cell r="A1171" t="str">
            <v>11003-10</v>
          </cell>
          <cell r="B1171" t="str">
            <v>C</v>
          </cell>
          <cell r="C1171" t="str">
            <v>Closed</v>
          </cell>
          <cell r="D1171" t="str">
            <v>G - Library.-Joint Faculty Health Sci</v>
          </cell>
          <cell r="E1171" t="str">
            <v>Mr M A Smith</v>
          </cell>
          <cell r="F1171">
            <v>73050</v>
          </cell>
        </row>
        <row r="1172">
          <cell r="A1172" t="str">
            <v>11004-10</v>
          </cell>
          <cell r="B1172" t="str">
            <v>N</v>
          </cell>
          <cell r="C1172" t="str">
            <v>Active</v>
          </cell>
          <cell r="D1172" t="str">
            <v>G - Admin.-Joint Faculty Health Sci</v>
          </cell>
          <cell r="E1172" t="str">
            <v>Susan Anne McPheat</v>
          </cell>
          <cell r="F1172">
            <v>73050</v>
          </cell>
        </row>
        <row r="1173">
          <cell r="A1173" t="str">
            <v>11005-10</v>
          </cell>
          <cell r="B1173" t="str">
            <v>N</v>
          </cell>
          <cell r="C1173" t="str">
            <v>Active</v>
          </cell>
          <cell r="D1173" t="str">
            <v>G - Faculty Health Sciences-non-salary costs</v>
          </cell>
          <cell r="E1173" t="str">
            <v>Susan Anne McPheat</v>
          </cell>
          <cell r="F1173">
            <v>73050</v>
          </cell>
        </row>
        <row r="1174">
          <cell r="A1174" t="str">
            <v>11006-10</v>
          </cell>
          <cell r="B1174" t="str">
            <v>C</v>
          </cell>
          <cell r="C1174" t="str">
            <v>Closed</v>
          </cell>
          <cell r="D1174" t="str">
            <v>G - Computer Unit-J´t Faculty Health St</v>
          </cell>
          <cell r="E1174" t="str">
            <v>Richard William Davies</v>
          </cell>
          <cell r="F1174">
            <v>73050</v>
          </cell>
        </row>
        <row r="1175">
          <cell r="A1175" t="str">
            <v>11007-10</v>
          </cell>
          <cell r="B1175" t="str">
            <v>C</v>
          </cell>
          <cell r="C1175" t="str">
            <v>Closed</v>
          </cell>
          <cell r="D1175" t="str">
            <v>G - Faculty Healthcare Sci-Computer Unit</v>
          </cell>
          <cell r="E1175" t="str">
            <v>David Iveson</v>
          </cell>
          <cell r="F1175">
            <v>73050</v>
          </cell>
        </row>
        <row r="1176">
          <cell r="A1176" t="str">
            <v>11008-10</v>
          </cell>
          <cell r="B1176" t="str">
            <v>C</v>
          </cell>
          <cell r="C1176" t="str">
            <v>Closed</v>
          </cell>
          <cell r="D1176" t="str">
            <v>G - Faculty Healthcare Sciences</v>
          </cell>
          <cell r="E1176" t="str">
            <v>Mr M A Smith</v>
          </cell>
          <cell r="F1176">
            <v>73050</v>
          </cell>
        </row>
        <row r="1177">
          <cell r="A1177" t="str">
            <v>11009-10</v>
          </cell>
          <cell r="B1177" t="str">
            <v>C</v>
          </cell>
          <cell r="C1177" t="str">
            <v>Closed</v>
          </cell>
          <cell r="D1177" t="str">
            <v>G - BSc support-Registry-non-Medical degrees</v>
          </cell>
          <cell r="E1177" t="str">
            <v>Mr M A Smith</v>
          </cell>
          <cell r="F1177">
            <v>73050</v>
          </cell>
        </row>
        <row r="1178">
          <cell r="A1178" t="str">
            <v>11010-10</v>
          </cell>
          <cell r="B1178" t="str">
            <v>C</v>
          </cell>
          <cell r="C1178" t="str">
            <v>Closed</v>
          </cell>
          <cell r="D1178" t="str">
            <v>G - Faculty Health Sci. - e University</v>
          </cell>
          <cell r="E1178" t="str">
            <v>Mr M A Smith</v>
          </cell>
          <cell r="F1178">
            <v>73050</v>
          </cell>
        </row>
        <row r="1179">
          <cell r="A1179" t="str">
            <v>11011-10</v>
          </cell>
          <cell r="B1179" t="str">
            <v>C</v>
          </cell>
          <cell r="C1179" t="str">
            <v>Closed</v>
          </cell>
          <cell r="D1179" t="str">
            <v>G - MRes Biomedical Sciences</v>
          </cell>
          <cell r="E1179" t="str">
            <v>John Warburton Unsworth</v>
          </cell>
          <cell r="F1179">
            <v>73050</v>
          </cell>
        </row>
        <row r="1180">
          <cell r="A1180" t="str">
            <v>11012-10</v>
          </cell>
          <cell r="B1180" t="str">
            <v>C</v>
          </cell>
          <cell r="C1180" t="str">
            <v>Closed</v>
          </cell>
          <cell r="D1180" t="str">
            <v>G - Educational Resou develo- Dr J Round</v>
          </cell>
          <cell r="E1180" t="str">
            <v>Jonathan Edward Collier Round</v>
          </cell>
          <cell r="F1180">
            <v>73050</v>
          </cell>
        </row>
        <row r="1181">
          <cell r="A1181" t="str">
            <v>11013-10</v>
          </cell>
          <cell r="B1181" t="str">
            <v>C</v>
          </cell>
          <cell r="C1181" t="str">
            <v>Closed</v>
          </cell>
          <cell r="D1181" t="str">
            <v>G - Staff Developement - MH</v>
          </cell>
          <cell r="E1181" t="str">
            <v>Vivienne Alexandra Monk</v>
          </cell>
          <cell r="F1181">
            <v>73050</v>
          </cell>
        </row>
        <row r="1182">
          <cell r="A1182" t="str">
            <v>11014-10</v>
          </cell>
          <cell r="B1182" t="str">
            <v>C</v>
          </cell>
          <cell r="C1182" t="str">
            <v>Closed</v>
          </cell>
          <cell r="D1182" t="str">
            <v>G - Dept Capital Proj-CMM-Jenner wing</v>
          </cell>
          <cell r="E1182" t="str">
            <v>Mr M A Smith</v>
          </cell>
          <cell r="F1182">
            <v>73050</v>
          </cell>
        </row>
        <row r="1183">
          <cell r="A1183" t="str">
            <v>11015-10</v>
          </cell>
          <cell r="B1183" t="str">
            <v>C</v>
          </cell>
          <cell r="C1183" t="str">
            <v>Closed</v>
          </cell>
          <cell r="D1183" t="str">
            <v>G - Staff Developement-CMM</v>
          </cell>
          <cell r="E1183" t="str">
            <v>Mr M A Smith</v>
          </cell>
          <cell r="F1183">
            <v>73050</v>
          </cell>
        </row>
        <row r="1184">
          <cell r="A1184" t="str">
            <v>11016-10</v>
          </cell>
          <cell r="B1184" t="str">
            <v>C</v>
          </cell>
          <cell r="C1184" t="str">
            <v>Closed</v>
          </cell>
          <cell r="D1184" t="str">
            <v>G - SIFT/salary for P Harnett/E Hobbs</v>
          </cell>
          <cell r="E1184" t="str">
            <v>Mr M A Smith</v>
          </cell>
          <cell r="F1184">
            <v>73050</v>
          </cell>
        </row>
        <row r="1185">
          <cell r="A1185" t="str">
            <v>11017-10</v>
          </cell>
          <cell r="B1185" t="str">
            <v>C</v>
          </cell>
          <cell r="C1185" t="str">
            <v>Closed</v>
          </cell>
          <cell r="D1185" t="str">
            <v>G - General Educ.Exp.-Other Charges-general</v>
          </cell>
          <cell r="E1185" t="str">
            <v>Richard William Davies</v>
          </cell>
          <cell r="F1185">
            <v>73050</v>
          </cell>
        </row>
        <row r="1186">
          <cell r="A1186" t="str">
            <v>11018-10</v>
          </cell>
          <cell r="B1186" t="str">
            <v>C</v>
          </cell>
          <cell r="C1186" t="str">
            <v>Closed</v>
          </cell>
          <cell r="D1186" t="str">
            <v>G - General Educ. Exp.- UCAS subscription</v>
          </cell>
          <cell r="E1186" t="str">
            <v>Nicola Jane Arnold</v>
          </cell>
          <cell r="F1186">
            <v>73050</v>
          </cell>
        </row>
        <row r="1187">
          <cell r="A1187" t="str">
            <v>11019-10</v>
          </cell>
          <cell r="B1187" t="str">
            <v>C</v>
          </cell>
          <cell r="C1187" t="str">
            <v>Closed</v>
          </cell>
          <cell r="D1187" t="str">
            <v>G - General Educ.Exp.-HESA subscription</v>
          </cell>
          <cell r="E1187" t="str">
            <v>Nicola Jane Arnold</v>
          </cell>
          <cell r="F1187">
            <v>73050</v>
          </cell>
        </row>
        <row r="1188">
          <cell r="A1188" t="str">
            <v>11020-10</v>
          </cell>
          <cell r="B1188" t="str">
            <v>C</v>
          </cell>
          <cell r="C1188" t="str">
            <v>Closed</v>
          </cell>
          <cell r="D1188" t="str">
            <v>G - GEE- Universities UK subscription</v>
          </cell>
          <cell r="E1188" t="str">
            <v>Nicola Jane Arnold</v>
          </cell>
          <cell r="F1188">
            <v>42660</v>
          </cell>
        </row>
        <row r="1189">
          <cell r="A1189" t="str">
            <v>11021-10</v>
          </cell>
          <cell r="B1189" t="str">
            <v>N</v>
          </cell>
          <cell r="C1189" t="str">
            <v>Active</v>
          </cell>
          <cell r="D1189" t="str">
            <v>G - SGUL Corporate Subscriptions</v>
          </cell>
          <cell r="E1189" t="str">
            <v>Paul Andrew Ratcliffe</v>
          </cell>
          <cell r="F1189">
            <v>73050</v>
          </cell>
        </row>
        <row r="1190">
          <cell r="A1190" t="str">
            <v>11022-10</v>
          </cell>
          <cell r="B1190" t="str">
            <v>N</v>
          </cell>
          <cell r="C1190" t="str">
            <v>Active</v>
          </cell>
          <cell r="D1190" t="str">
            <v>G - Widening Participation funds</v>
          </cell>
          <cell r="E1190" t="str">
            <v>Jessica Frances Bond</v>
          </cell>
          <cell r="F1190">
            <v>73050</v>
          </cell>
        </row>
        <row r="1191">
          <cell r="A1191" t="str">
            <v>11023-10</v>
          </cell>
          <cell r="B1191" t="str">
            <v>C</v>
          </cell>
          <cell r="C1191" t="str">
            <v>Closed</v>
          </cell>
          <cell r="D1191" t="str">
            <v>G - Hefce Community Action (£60k)  CLOSED</v>
          </cell>
          <cell r="E1191" t="str">
            <v>Mr M A Smith</v>
          </cell>
          <cell r="F1191">
            <v>73050</v>
          </cell>
        </row>
        <row r="1192">
          <cell r="A1192" t="str">
            <v>11024-10</v>
          </cell>
          <cell r="B1192" t="str">
            <v>C</v>
          </cell>
          <cell r="C1192" t="str">
            <v>Closed</v>
          </cell>
          <cell r="D1192" t="str">
            <v>G - MBBS Course Director  CLOSED</v>
          </cell>
          <cell r="E1192" t="str">
            <v>Andrew John Kent</v>
          </cell>
          <cell r="F1192">
            <v>73050</v>
          </cell>
        </row>
        <row r="1193">
          <cell r="A1193" t="str">
            <v>11025-10</v>
          </cell>
          <cell r="B1193" t="str">
            <v>C</v>
          </cell>
          <cell r="C1193" t="str">
            <v>Closed</v>
          </cell>
          <cell r="D1193" t="str">
            <v>G - e-Communications</v>
          </cell>
          <cell r="E1193" t="str">
            <v>Kenton Richard Lewis</v>
          </cell>
          <cell r="F1193">
            <v>73050</v>
          </cell>
        </row>
        <row r="1194">
          <cell r="A1194" t="str">
            <v>11026-10</v>
          </cell>
          <cell r="B1194" t="str">
            <v>C</v>
          </cell>
          <cell r="C1194" t="str">
            <v>Closed</v>
          </cell>
          <cell r="D1194" t="str">
            <v>G - International/EU Students Hardship Fund</v>
          </cell>
          <cell r="E1194" t="str">
            <v>Sophie Bowen</v>
          </cell>
          <cell r="F1194">
            <v>73050</v>
          </cell>
        </row>
        <row r="1195">
          <cell r="A1195" t="str">
            <v>11027-10</v>
          </cell>
          <cell r="B1195" t="str">
            <v>C</v>
          </cell>
          <cell r="C1195" t="str">
            <v>Closed</v>
          </cell>
          <cell r="D1195" t="str">
            <v>G - Teaching, Resource &amp; Learning Committee</v>
          </cell>
          <cell r="E1195" t="str">
            <v>Ravi Mark Roy Bery</v>
          </cell>
          <cell r="F1195">
            <v>73050</v>
          </cell>
        </row>
        <row r="1196">
          <cell r="A1196" t="str">
            <v>11028-10</v>
          </cell>
          <cell r="B1196" t="str">
            <v>C</v>
          </cell>
          <cell r="C1196" t="str">
            <v>Closed</v>
          </cell>
          <cell r="D1196" t="str">
            <v>G - GEE-K McGovern-Nurse Consultant 50% fund CLOSED</v>
          </cell>
          <cell r="E1196" t="str">
            <v>Mr M A Smith</v>
          </cell>
          <cell r="F1196">
            <v>73050</v>
          </cell>
        </row>
        <row r="1197">
          <cell r="A1197" t="str">
            <v>11029-10</v>
          </cell>
          <cell r="B1197" t="str">
            <v>C</v>
          </cell>
          <cell r="C1197" t="str">
            <v>Closed</v>
          </cell>
          <cell r="D1197" t="str">
            <v>G - Reshmi Varma O &amp; G prize (est.1998)  CLOSED</v>
          </cell>
          <cell r="E1197" t="str">
            <v>Soosan Atkins</v>
          </cell>
          <cell r="F1197">
            <v>73050</v>
          </cell>
        </row>
        <row r="1198">
          <cell r="A1198" t="str">
            <v>11030-10</v>
          </cell>
          <cell r="B1198" t="str">
            <v>C</v>
          </cell>
          <cell r="C1198" t="str">
            <v>Closed</v>
          </cell>
          <cell r="D1198" t="str">
            <v>G - Dean of Student Affairs - Student Experience support budget</v>
          </cell>
          <cell r="E1198" t="str">
            <v>Patricia Mary Hughes</v>
          </cell>
          <cell r="F1198">
            <v>73050</v>
          </cell>
        </row>
        <row r="1199">
          <cell r="A1199" t="str">
            <v>11031-10</v>
          </cell>
          <cell r="B1199" t="str">
            <v>C</v>
          </cell>
          <cell r="C1199" t="str">
            <v>Closed</v>
          </cell>
          <cell r="D1199" t="str">
            <v>G - Common Foundation Programme costs</v>
          </cell>
          <cell r="E1199" t="str">
            <v>Mr M A Smith</v>
          </cell>
          <cell r="F1199">
            <v>73050</v>
          </cell>
        </row>
        <row r="1200">
          <cell r="A1200" t="str">
            <v>11032-10</v>
          </cell>
          <cell r="B1200" t="str">
            <v>C</v>
          </cell>
          <cell r="C1200" t="str">
            <v>Closed</v>
          </cell>
          <cell r="D1200" t="str">
            <v>G - Vice Principal - Teaching &amp; Learning</v>
          </cell>
          <cell r="E1200" t="str">
            <v>Sean Hilton</v>
          </cell>
          <cell r="F1200">
            <v>73050</v>
          </cell>
        </row>
        <row r="1201">
          <cell r="A1201" t="str">
            <v>11033-10</v>
          </cell>
          <cell r="B1201" t="str">
            <v>C</v>
          </cell>
          <cell r="C1201" t="str">
            <v>Closed</v>
          </cell>
          <cell r="D1201" t="str">
            <v>G - GMC Visit</v>
          </cell>
          <cell r="E1201" t="str">
            <v>Sean Hilton</v>
          </cell>
          <cell r="F1201">
            <v>73050</v>
          </cell>
        </row>
        <row r="1202">
          <cell r="A1202" t="str">
            <v>11034-10</v>
          </cell>
          <cell r="B1202" t="str">
            <v>C</v>
          </cell>
          <cell r="C1202" t="str">
            <v>Closed</v>
          </cell>
          <cell r="D1202" t="str">
            <v>G - MSc Addictive B´viour-salary costs</v>
          </cell>
          <cell r="E1202" t="str">
            <v>Mr M A Smith</v>
          </cell>
          <cell r="F1202">
            <v>73050</v>
          </cell>
        </row>
        <row r="1203">
          <cell r="A1203" t="str">
            <v>11035-10</v>
          </cell>
          <cell r="B1203" t="str">
            <v>N</v>
          </cell>
          <cell r="C1203" t="str">
            <v>Active</v>
          </cell>
          <cell r="D1203" t="str">
            <v>G - Halls of Residence- Students Rental Income</v>
          </cell>
          <cell r="E1203" t="str">
            <v>Jennifer Ruth Laws</v>
          </cell>
          <cell r="F1203">
            <v>73050</v>
          </cell>
        </row>
        <row r="1204">
          <cell r="A1204" t="str">
            <v>11036-10</v>
          </cell>
          <cell r="B1204" t="str">
            <v>C</v>
          </cell>
          <cell r="C1204" t="str">
            <v>Closed</v>
          </cell>
          <cell r="D1204" t="str">
            <v>G - Halls of Residence -Deposit fees Control Acc</v>
          </cell>
          <cell r="E1204" t="str">
            <v>Hugh Pius Beere</v>
          </cell>
          <cell r="F1204">
            <v>73050</v>
          </cell>
        </row>
        <row r="1205">
          <cell r="A1205" t="str">
            <v>11037-10</v>
          </cell>
          <cell r="B1205" t="str">
            <v>N</v>
          </cell>
          <cell r="C1205" t="str">
            <v>Active</v>
          </cell>
          <cell r="D1205" t="str">
            <v>G - Halls - Depreciation</v>
          </cell>
          <cell r="E1205" t="str">
            <v>Cerys Louise Ledger</v>
          </cell>
          <cell r="F1205">
            <v>73050</v>
          </cell>
        </row>
        <row r="1206">
          <cell r="A1206" t="str">
            <v>11037-11</v>
          </cell>
          <cell r="B1206" t="str">
            <v>N</v>
          </cell>
          <cell r="C1206" t="str">
            <v>Active</v>
          </cell>
          <cell r="D1206" t="str">
            <v>G - Horton Halls Maintenance</v>
          </cell>
          <cell r="E1206" t="str">
            <v>Nicholas John Creasey</v>
          </cell>
          <cell r="F1206">
            <v>73050</v>
          </cell>
        </row>
        <row r="1207">
          <cell r="A1207" t="str">
            <v>11037-12</v>
          </cell>
          <cell r="B1207" t="str">
            <v>N</v>
          </cell>
          <cell r="C1207" t="str">
            <v>Active</v>
          </cell>
          <cell r="D1207" t="str">
            <v>G - Horton Halls Service costs- Telecomms, stationery, etc</v>
          </cell>
          <cell r="E1207" t="str">
            <v>Matthew William Bull</v>
          </cell>
          <cell r="F1207">
            <v>73050</v>
          </cell>
        </row>
        <row r="1208">
          <cell r="A1208" t="str">
            <v>11037-13</v>
          </cell>
          <cell r="B1208" t="str">
            <v>N</v>
          </cell>
          <cell r="C1208" t="str">
            <v>Active</v>
          </cell>
          <cell r="D1208" t="str">
            <v>G - Horton Halls Cleaning &amp; Soft Services</v>
          </cell>
          <cell r="E1208" t="str">
            <v>Elizabeth Sarah Singers</v>
          </cell>
          <cell r="F1208">
            <v>73050</v>
          </cell>
        </row>
        <row r="1209">
          <cell r="A1209" t="str">
            <v>11038-10</v>
          </cell>
          <cell r="B1209" t="str">
            <v>C</v>
          </cell>
          <cell r="C1209" t="str">
            <v>Closed</v>
          </cell>
          <cell r="D1209" t="str">
            <v>G - Psych.of Disability-Project Fund</v>
          </cell>
          <cell r="E1209" t="str">
            <v>Sheila Clare Hollins</v>
          </cell>
          <cell r="F1209">
            <v>73050</v>
          </cell>
        </row>
        <row r="1210">
          <cell r="A1210" t="str">
            <v>11039-10</v>
          </cell>
          <cell r="B1210" t="str">
            <v>C</v>
          </cell>
          <cell r="C1210" t="str">
            <v>Closed</v>
          </cell>
          <cell r="D1210" t="str">
            <v>G - Psychotherapy A V Productions</v>
          </cell>
          <cell r="E1210" t="str">
            <v>Lynne Marjorie Drummond</v>
          </cell>
          <cell r="F1210">
            <v>73050</v>
          </cell>
        </row>
        <row r="1211">
          <cell r="A1211" t="str">
            <v>11040-10</v>
          </cell>
          <cell r="B1211" t="str">
            <v>C</v>
          </cell>
          <cell r="C1211" t="str">
            <v>Closed</v>
          </cell>
          <cell r="D1211" t="str">
            <v>G - Psychotherapy C Pittas (Dr L Drummond)</v>
          </cell>
          <cell r="E1211" t="str">
            <v>Lynne Marjorie Drummond</v>
          </cell>
          <cell r="F1211">
            <v>73050</v>
          </cell>
        </row>
        <row r="1212">
          <cell r="A1212" t="str">
            <v>11041-10</v>
          </cell>
          <cell r="B1212" t="str">
            <v>C</v>
          </cell>
          <cell r="C1212" t="str">
            <v>Closed</v>
          </cell>
          <cell r="D1212" t="str">
            <v>G - Cellular Pathology-BSc other charges</v>
          </cell>
          <cell r="E1212" t="str">
            <v>Mr M A Smith</v>
          </cell>
          <cell r="F1212">
            <v>73050</v>
          </cell>
        </row>
        <row r="1213">
          <cell r="A1213" t="str">
            <v>11042-10</v>
          </cell>
          <cell r="B1213" t="str">
            <v>N</v>
          </cell>
          <cell r="C1213" t="str">
            <v>Active</v>
          </cell>
          <cell r="D1213" t="str">
            <v>C - Location Hire</v>
          </cell>
          <cell r="E1213" t="str">
            <v>Matthew William Bull</v>
          </cell>
          <cell r="F1213">
            <v>73050</v>
          </cell>
        </row>
        <row r="1214">
          <cell r="A1214" t="str">
            <v>11043-10</v>
          </cell>
          <cell r="B1214" t="str">
            <v>N</v>
          </cell>
          <cell r="C1214" t="str">
            <v>Active</v>
          </cell>
          <cell r="D1214" t="str">
            <v>G - Imaging Resource Facility General</v>
          </cell>
          <cell r="E1214" t="str">
            <v>Ekaterini Nesbitt</v>
          </cell>
          <cell r="F1214">
            <v>73050</v>
          </cell>
        </row>
        <row r="1215">
          <cell r="A1215" t="str">
            <v>11044-10</v>
          </cell>
          <cell r="B1215" t="str">
            <v>N</v>
          </cell>
          <cell r="C1215" t="str">
            <v>Active</v>
          </cell>
          <cell r="D1215" t="str">
            <v>G - Stores</v>
          </cell>
          <cell r="E1215" t="str">
            <v>Trevor Ewart McIlree</v>
          </cell>
          <cell r="F1215">
            <v>73050</v>
          </cell>
        </row>
        <row r="1216">
          <cell r="A1216" t="str">
            <v>11044-11</v>
          </cell>
          <cell r="B1216" t="str">
            <v>N</v>
          </cell>
          <cell r="C1216" t="str">
            <v>Active</v>
          </cell>
          <cell r="D1216" t="str">
            <v>G - Mail Services &amp; Distribution</v>
          </cell>
          <cell r="E1216" t="str">
            <v>Trevor Ewart McIlree</v>
          </cell>
          <cell r="F1216">
            <v>73050</v>
          </cell>
        </row>
        <row r="1217">
          <cell r="A1217" t="str">
            <v>11045-10</v>
          </cell>
          <cell r="B1217" t="str">
            <v>C</v>
          </cell>
          <cell r="C1217" t="str">
            <v>Closed</v>
          </cell>
          <cell r="D1217" t="str">
            <v>G - Central Cylinder store</v>
          </cell>
          <cell r="E1217" t="str">
            <v>Derek Waldo Bannister</v>
          </cell>
          <cell r="F1217">
            <v>73050</v>
          </cell>
        </row>
        <row r="1218">
          <cell r="A1218" t="str">
            <v>11046-10</v>
          </cell>
          <cell r="B1218" t="str">
            <v>C</v>
          </cell>
          <cell r="C1218" t="str">
            <v>Closed</v>
          </cell>
          <cell r="D1218" t="str">
            <v>G - Departmental Capital Project - CDS</v>
          </cell>
          <cell r="E1218" t="str">
            <v>Christiane Dorothea Fenske</v>
          </cell>
          <cell r="F1218">
            <v>73050</v>
          </cell>
        </row>
        <row r="1219">
          <cell r="A1219" t="str">
            <v>11047-10</v>
          </cell>
          <cell r="B1219" t="str">
            <v>C</v>
          </cell>
          <cell r="C1219" t="str">
            <v>Closed</v>
          </cell>
          <cell r="D1219" t="str">
            <v>G - Staff Development - CDS</v>
          </cell>
          <cell r="E1219" t="str">
            <v>Christiane Dorothea Fenske</v>
          </cell>
          <cell r="F1219">
            <v>73050</v>
          </cell>
        </row>
        <row r="1220">
          <cell r="A1220" t="str">
            <v>11048-10</v>
          </cell>
          <cell r="B1220" t="str">
            <v>N</v>
          </cell>
          <cell r="C1220" t="str">
            <v>Active</v>
          </cell>
          <cell r="D1220" t="str">
            <v>G - Library-other charges-general</v>
          </cell>
          <cell r="E1220" t="str">
            <v>Sue Jane David</v>
          </cell>
          <cell r="F1220">
            <v>73050</v>
          </cell>
        </row>
        <row r="1221">
          <cell r="A1221" t="str">
            <v>11049-10</v>
          </cell>
          <cell r="B1221" t="str">
            <v>C</v>
          </cell>
          <cell r="C1221" t="str">
            <v>Closed</v>
          </cell>
          <cell r="D1221" t="str">
            <v>G - Library-depreciation  CLOSED</v>
          </cell>
          <cell r="E1221" t="str">
            <v>Mr M A Smith</v>
          </cell>
          <cell r="F1221">
            <v>73050</v>
          </cell>
        </row>
        <row r="1222">
          <cell r="A1222" t="str">
            <v>11050-10</v>
          </cell>
          <cell r="B1222" t="str">
            <v>N</v>
          </cell>
          <cell r="C1222" t="str">
            <v>Active</v>
          </cell>
          <cell r="D1222" t="str">
            <v>G - Library - NHS Madel Income and Joint Faculty Income</v>
          </cell>
          <cell r="E1222" t="str">
            <v>Sue Jane David</v>
          </cell>
          <cell r="F1222">
            <v>73050</v>
          </cell>
        </row>
        <row r="1223">
          <cell r="A1223" t="str">
            <v>11051-10</v>
          </cell>
          <cell r="B1223" t="str">
            <v>C</v>
          </cell>
          <cell r="C1223" t="str">
            <v>Closed</v>
          </cell>
          <cell r="D1223" t="str">
            <v>G - St George´s History:Blossom Conservation</v>
          </cell>
          <cell r="E1223" t="str">
            <v>Sue Jane David</v>
          </cell>
          <cell r="F1223">
            <v>73050</v>
          </cell>
        </row>
        <row r="1224">
          <cell r="A1224" t="str">
            <v>11052-10</v>
          </cell>
          <cell r="B1224" t="str">
            <v>C</v>
          </cell>
          <cell r="C1224" t="str">
            <v>Closed</v>
          </cell>
          <cell r="D1224" t="str">
            <v>G - DNA Synthesis- Expenses</v>
          </cell>
          <cell r="E1224" t="str">
            <v>Mr M A Smith</v>
          </cell>
          <cell r="F1224">
            <v>73050</v>
          </cell>
        </row>
        <row r="1225">
          <cell r="A1225" t="str">
            <v>11053-10</v>
          </cell>
          <cell r="B1225" t="str">
            <v>N</v>
          </cell>
          <cell r="C1225" t="str">
            <v>Active</v>
          </cell>
          <cell r="D1225" t="str">
            <v>G - IMBE Research Projects &amp; Equipment Grants</v>
          </cell>
          <cell r="E1225" t="str">
            <v>Vanessa Powell</v>
          </cell>
          <cell r="F1225">
            <v>73050</v>
          </cell>
        </row>
        <row r="1226">
          <cell r="A1226" t="str">
            <v>11054-10</v>
          </cell>
          <cell r="B1226" t="str">
            <v>C</v>
          </cell>
          <cell r="C1226" t="str">
            <v>Closed</v>
          </cell>
          <cell r="D1226" t="str">
            <v>G - New Med School Brunei-Salaries</v>
          </cell>
          <cell r="E1226" t="str">
            <v>Peter McCrorie</v>
          </cell>
          <cell r="F1226">
            <v>73050</v>
          </cell>
        </row>
        <row r="1227">
          <cell r="A1227" t="str">
            <v>11055-10</v>
          </cell>
          <cell r="B1227" t="str">
            <v>C</v>
          </cell>
          <cell r="C1227" t="str">
            <v>Closed</v>
          </cell>
          <cell r="D1227" t="str">
            <v>G - Educational Technology Leader- HEFCE</v>
          </cell>
          <cell r="E1227" t="str">
            <v>Anthony Senior</v>
          </cell>
          <cell r="F1227">
            <v>73050</v>
          </cell>
        </row>
        <row r="1228">
          <cell r="A1228" t="str">
            <v>11056-10</v>
          </cell>
          <cell r="B1228" t="str">
            <v>C</v>
          </cell>
          <cell r="C1228" t="str">
            <v>Closed</v>
          </cell>
          <cell r="D1228" t="str">
            <v>G - Educational Technology</v>
          </cell>
          <cell r="E1228" t="str">
            <v>Terence Alan Poulton</v>
          </cell>
          <cell r="F1228">
            <v>73050</v>
          </cell>
        </row>
        <row r="1229">
          <cell r="A1229" t="str">
            <v>11057-10</v>
          </cell>
          <cell r="B1229" t="str">
            <v>C</v>
          </cell>
          <cell r="C1229" t="str">
            <v>Closed</v>
          </cell>
          <cell r="D1229" t="str">
            <v>G - New MBBS Development</v>
          </cell>
          <cell r="E1229" t="str">
            <v>Anthony Senior</v>
          </cell>
          <cell r="F1229">
            <v>73050</v>
          </cell>
        </row>
        <row r="1230">
          <cell r="A1230" t="str">
            <v>11058-10</v>
          </cell>
          <cell r="B1230" t="str">
            <v>N</v>
          </cell>
          <cell r="C1230" t="str">
            <v>Active</v>
          </cell>
          <cell r="D1230" t="str">
            <v>G - Clinical Communication</v>
          </cell>
          <cell r="E1230" t="str">
            <v>Katherine Jane Joekes</v>
          </cell>
          <cell r="F1230">
            <v>73050</v>
          </cell>
        </row>
        <row r="1231">
          <cell r="A1231" t="str">
            <v>11059-10</v>
          </cell>
          <cell r="B1231" t="str">
            <v>N</v>
          </cell>
          <cell r="C1231" t="str">
            <v>Active</v>
          </cell>
          <cell r="D1231" t="str">
            <v>G - eLearning Infrastructure &amp;Development</v>
          </cell>
          <cell r="E1231" t="str">
            <v>Luke Andrew Woodham</v>
          </cell>
          <cell r="F1231">
            <v>73050</v>
          </cell>
        </row>
        <row r="1232">
          <cell r="A1232" t="str">
            <v>11060-10</v>
          </cell>
          <cell r="B1232" t="str">
            <v>C</v>
          </cell>
          <cell r="C1232" t="str">
            <v>Closed</v>
          </cell>
          <cell r="D1232" t="str">
            <v>G - Examiner Fees</v>
          </cell>
          <cell r="E1232" t="str">
            <v>Anthony Senior</v>
          </cell>
          <cell r="F1232">
            <v>73050</v>
          </cell>
        </row>
        <row r="1233">
          <cell r="A1233" t="str">
            <v>11061-10</v>
          </cell>
          <cell r="B1233" t="str">
            <v>C</v>
          </cell>
          <cell r="C1233" t="str">
            <v>Closed</v>
          </cell>
          <cell r="D1233" t="str">
            <v>G - Associate Dean - Peter McCrorie</v>
          </cell>
          <cell r="E1233" t="str">
            <v>Peter McCrorie</v>
          </cell>
          <cell r="F1233">
            <v>73050</v>
          </cell>
        </row>
        <row r="1234">
          <cell r="A1234" t="str">
            <v>11061-11</v>
          </cell>
          <cell r="B1234" t="str">
            <v>N</v>
          </cell>
          <cell r="C1234" t="str">
            <v>Active</v>
          </cell>
          <cell r="D1234" t="str">
            <v>G - Dean for Students- general expenses</v>
          </cell>
          <cell r="E1234" t="str">
            <v>Aileen Ann O´Brien</v>
          </cell>
          <cell r="F1234">
            <v>73050</v>
          </cell>
        </row>
        <row r="1235">
          <cell r="A1235" t="str">
            <v>11062-10</v>
          </cell>
          <cell r="B1235" t="str">
            <v>C</v>
          </cell>
          <cell r="C1235" t="str">
            <v>Closed</v>
          </cell>
          <cell r="D1235" t="str">
            <v>G - Associate Dean - Terry Poulton</v>
          </cell>
          <cell r="E1235" t="str">
            <v>Terence Alan Poulton</v>
          </cell>
          <cell r="F1235">
            <v>73050</v>
          </cell>
        </row>
        <row r="1236">
          <cell r="A1236" t="str">
            <v>11063-10</v>
          </cell>
          <cell r="B1236" t="str">
            <v>C</v>
          </cell>
          <cell r="C1236" t="str">
            <v>Closed</v>
          </cell>
          <cell r="D1236" t="str">
            <v>G - Associate Dean - Deborah Bowman</v>
          </cell>
          <cell r="E1236" t="str">
            <v>Anthony Senior</v>
          </cell>
          <cell r="F1236">
            <v>73050</v>
          </cell>
        </row>
        <row r="1237">
          <cell r="A1237" t="str">
            <v>11064-10</v>
          </cell>
          <cell r="B1237" t="str">
            <v>N</v>
          </cell>
          <cell r="C1237" t="str">
            <v>Active</v>
          </cell>
          <cell r="D1237" t="str">
            <v>G - PG Cert in Healthcare/Biomedical Education</v>
          </cell>
          <cell r="E1237" t="str">
            <v>Saranne Esther Elizabeth Weller</v>
          </cell>
          <cell r="F1237">
            <v>73050</v>
          </cell>
        </row>
        <row r="1238">
          <cell r="A1238" t="str">
            <v>11065-10</v>
          </cell>
          <cell r="B1238" t="str">
            <v>C</v>
          </cell>
          <cell r="C1238" t="str">
            <v>Closed</v>
          </cell>
          <cell r="D1238" t="str">
            <v>G - ERASMUS</v>
          </cell>
          <cell r="E1238" t="str">
            <v>Anthony Senior</v>
          </cell>
          <cell r="F1238">
            <v>73050</v>
          </cell>
        </row>
        <row r="1239">
          <cell r="A1239" t="str">
            <v>11066-10</v>
          </cell>
          <cell r="B1239" t="str">
            <v>C</v>
          </cell>
          <cell r="C1239" t="str">
            <v>Closed</v>
          </cell>
          <cell r="D1239" t="str">
            <v>G - Intercalated BSc</v>
          </cell>
          <cell r="E1239" t="str">
            <v>Steven Malikowski</v>
          </cell>
          <cell r="F1239">
            <v>73050</v>
          </cell>
        </row>
        <row r="1240">
          <cell r="A1240" t="str">
            <v>11067-10</v>
          </cell>
          <cell r="B1240" t="str">
            <v>C</v>
          </cell>
          <cell r="C1240" t="str">
            <v>Closed</v>
          </cell>
          <cell r="D1240" t="str">
            <v>G - Mental Health-Other Charges</v>
          </cell>
          <cell r="E1240" t="str">
            <v>Steven George Gillard</v>
          </cell>
          <cell r="F1240">
            <v>73050</v>
          </cell>
        </row>
        <row r="1241">
          <cell r="A1241" t="str">
            <v>11067-11</v>
          </cell>
          <cell r="B1241" t="str">
            <v>C</v>
          </cell>
          <cell r="C1241" t="str">
            <v>Closed</v>
          </cell>
          <cell r="D1241" t="str">
            <v>G - Mental Health Trust Sundry Income</v>
          </cell>
          <cell r="E1241" t="str">
            <v>Steven George Gillard</v>
          </cell>
          <cell r="F1241">
            <v>41851</v>
          </cell>
        </row>
        <row r="1242">
          <cell r="A1242" t="str">
            <v>11068-10</v>
          </cell>
          <cell r="B1242" t="str">
            <v>C</v>
          </cell>
          <cell r="C1242" t="str">
            <v>Closed</v>
          </cell>
          <cell r="D1242" t="str">
            <v>G - McGauley Student Innovation</v>
          </cell>
          <cell r="E1242" t="str">
            <v>Gillian Anne McGauley</v>
          </cell>
          <cell r="F1242">
            <v>73050</v>
          </cell>
        </row>
        <row r="1243">
          <cell r="A1243" t="str">
            <v>11069-10</v>
          </cell>
          <cell r="B1243" t="str">
            <v>C</v>
          </cell>
          <cell r="C1243" t="str">
            <v>Closed</v>
          </cell>
          <cell r="D1243" t="str">
            <v>G - Intercalated BSc Biomed Sci- Psychology</v>
          </cell>
          <cell r="E1243" t="str">
            <v>Steven George Gillard</v>
          </cell>
          <cell r="F1243">
            <v>73050</v>
          </cell>
        </row>
        <row r="1244">
          <cell r="A1244" t="str">
            <v>11070-10</v>
          </cell>
          <cell r="B1244" t="str">
            <v>C</v>
          </cell>
          <cell r="C1244" t="str">
            <v>Closed</v>
          </cell>
          <cell r="D1244" t="str">
            <v>G - Investigatn of the mechanisms of fatigue</v>
          </cell>
          <cell r="E1244" t="str">
            <v>Patrick Stone</v>
          </cell>
          <cell r="F1244">
            <v>73050</v>
          </cell>
        </row>
        <row r="1245">
          <cell r="A1245" t="str">
            <v>11071-10</v>
          </cell>
          <cell r="B1245" t="str">
            <v>C</v>
          </cell>
          <cell r="C1245" t="str">
            <v>Closed</v>
          </cell>
          <cell r="D1245" t="str">
            <v>G - Start-Up Fund -Dr James Erskine</v>
          </cell>
          <cell r="E1245" t="str">
            <v>James Anthony Keith Erskine</v>
          </cell>
          <cell r="F1245">
            <v>73050</v>
          </cell>
        </row>
        <row r="1246">
          <cell r="A1246" t="str">
            <v>11072-10</v>
          </cell>
          <cell r="B1246" t="str">
            <v>C</v>
          </cell>
          <cell r="C1246" t="str">
            <v>Closed</v>
          </cell>
          <cell r="D1246" t="str">
            <v>O - National Teaching Fellowship</v>
          </cell>
          <cell r="E1246" t="str">
            <v>Gillian Anne McGauley</v>
          </cell>
          <cell r="F1246">
            <v>73050</v>
          </cell>
        </row>
        <row r="1247">
          <cell r="A1247" t="str">
            <v>11073-10</v>
          </cell>
          <cell r="B1247" t="str">
            <v>N</v>
          </cell>
          <cell r="C1247" t="str">
            <v>Active</v>
          </cell>
          <cell r="D1247" t="str">
            <v>G - Clinical Ethics Committee</v>
          </cell>
          <cell r="E1247" t="str">
            <v>Nigel Lyons Gwynne Eastman</v>
          </cell>
          <cell r="F1247">
            <v>73050</v>
          </cell>
        </row>
        <row r="1248">
          <cell r="A1248" t="str">
            <v>11074-10</v>
          </cell>
          <cell r="B1248" t="str">
            <v>C</v>
          </cell>
          <cell r="C1248" t="str">
            <v>Closed</v>
          </cell>
          <cell r="D1248" t="str">
            <v>G - BSc Course Budget- Dr P Manners</v>
          </cell>
          <cell r="E1248" t="str">
            <v>Paula Manners</v>
          </cell>
          <cell r="F1248">
            <v>73050</v>
          </cell>
        </row>
        <row r="1249">
          <cell r="A1249" t="str">
            <v>11075-10</v>
          </cell>
          <cell r="B1249" t="str">
            <v>C</v>
          </cell>
          <cell r="C1249" t="str">
            <v>Closed</v>
          </cell>
          <cell r="D1249" t="str">
            <v>G - MRes Mental Health - S Gillard</v>
          </cell>
          <cell r="E1249" t="str">
            <v>Steven George Gillard</v>
          </cell>
          <cell r="F1249">
            <v>73050</v>
          </cell>
        </row>
        <row r="1250">
          <cell r="A1250" t="str">
            <v>11076-10</v>
          </cell>
          <cell r="B1250" t="str">
            <v>C</v>
          </cell>
          <cell r="C1250" t="str">
            <v>Closed</v>
          </cell>
          <cell r="D1250" t="str">
            <v>G - Forensic Medicine MSc/Diploma</v>
          </cell>
          <cell r="E1250" t="str">
            <v>Steven George Gillard</v>
          </cell>
          <cell r="F1250">
            <v>73050</v>
          </cell>
        </row>
        <row r="1251">
          <cell r="A1251" t="str">
            <v>11077-10</v>
          </cell>
          <cell r="B1251" t="str">
            <v>C</v>
          </cell>
          <cell r="C1251" t="str">
            <v>Closed</v>
          </cell>
          <cell r="D1251" t="str">
            <v>G - Addictive Behaviour-PhDs</v>
          </cell>
          <cell r="E1251" t="str">
            <v>Steven George Gillard</v>
          </cell>
          <cell r="F1251">
            <v>73050</v>
          </cell>
        </row>
        <row r="1252">
          <cell r="A1252" t="str">
            <v>11078-10</v>
          </cell>
          <cell r="B1252" t="str">
            <v>C</v>
          </cell>
          <cell r="C1252" t="str">
            <v>Closed</v>
          </cell>
          <cell r="D1252" t="str">
            <v>G - Bench Fees - M Ismail</v>
          </cell>
          <cell r="E1252" t="str">
            <v>Timothy Raymond Rutherford</v>
          </cell>
          <cell r="F1252">
            <v>73050</v>
          </cell>
        </row>
        <row r="1253">
          <cell r="A1253" t="str">
            <v>11079-10</v>
          </cell>
          <cell r="B1253" t="str">
            <v>C</v>
          </cell>
          <cell r="C1253" t="str">
            <v>Closed</v>
          </cell>
          <cell r="D1253" t="str">
            <v>G - Medical Biomics Centre</v>
          </cell>
          <cell r="E1253" t="str">
            <v>Ekaterini Nesbitt</v>
          </cell>
          <cell r="F1253">
            <v>73050</v>
          </cell>
        </row>
        <row r="1254">
          <cell r="A1254" t="str">
            <v>11079-11</v>
          </cell>
          <cell r="B1254" t="str">
            <v>C</v>
          </cell>
          <cell r="C1254" t="str">
            <v>Closed</v>
          </cell>
          <cell r="D1254" t="str">
            <v>G - Biomics Restructuring</v>
          </cell>
          <cell r="E1254" t="str">
            <v>Ekaterini Nesbitt</v>
          </cell>
          <cell r="F1254">
            <v>73050</v>
          </cell>
        </row>
        <row r="1255">
          <cell r="A1255" t="str">
            <v>11080-10</v>
          </cell>
          <cell r="B1255" t="str">
            <v>C</v>
          </cell>
          <cell r="C1255" t="str">
            <v>Closed</v>
          </cell>
          <cell r="D1255" t="str">
            <v>G - MSc Clinical Immunology-distributions</v>
          </cell>
          <cell r="E1255" t="str">
            <v>Mr M A Smith</v>
          </cell>
          <cell r="F1255">
            <v>73050</v>
          </cell>
        </row>
        <row r="1256">
          <cell r="A1256" t="str">
            <v>11081-10</v>
          </cell>
          <cell r="B1256" t="str">
            <v>N</v>
          </cell>
          <cell r="C1256" t="str">
            <v>Active</v>
          </cell>
          <cell r="D1256" t="str">
            <v>G - Studentships - Prof P Butcher</v>
          </cell>
          <cell r="E1256" t="str">
            <v>Philip David Butcher</v>
          </cell>
          <cell r="F1256">
            <v>73050</v>
          </cell>
        </row>
        <row r="1257">
          <cell r="A1257" t="str">
            <v>11082-10</v>
          </cell>
          <cell r="B1257" t="str">
            <v>N</v>
          </cell>
          <cell r="C1257" t="str">
            <v>Active</v>
          </cell>
          <cell r="D1257" t="str">
            <v>G - MPharm Course</v>
          </cell>
          <cell r="E1257" t="str">
            <v>Matthew Alexander George</v>
          </cell>
          <cell r="F1257">
            <v>73050</v>
          </cell>
        </row>
        <row r="1258">
          <cell r="A1258" t="str">
            <v>11082-11</v>
          </cell>
          <cell r="B1258" t="str">
            <v>N</v>
          </cell>
          <cell r="C1258" t="str">
            <v>Active</v>
          </cell>
          <cell r="D1258" t="str">
            <v>G - PA Curriculum Sales</v>
          </cell>
          <cell r="E1258" t="str">
            <v>Rachel Louise Allen</v>
          </cell>
          <cell r="F1258">
            <v>73050</v>
          </cell>
        </row>
        <row r="1259">
          <cell r="A1259" t="str">
            <v>11082-12</v>
          </cell>
          <cell r="B1259" t="str">
            <v>N</v>
          </cell>
          <cell r="C1259" t="str">
            <v>Active</v>
          </cell>
          <cell r="D1259" t="str">
            <v>G - MBBS Curriculum Sales</v>
          </cell>
          <cell r="E1259" t="str">
            <v>Trupti Jivram</v>
          </cell>
          <cell r="F1259">
            <v>73050</v>
          </cell>
        </row>
        <row r="1260">
          <cell r="A1260" t="str">
            <v>11082-13</v>
          </cell>
          <cell r="B1260" t="str">
            <v>N</v>
          </cell>
          <cell r="C1260" t="str">
            <v>Active</v>
          </cell>
          <cell r="D1260" t="str">
            <v>G - Professional Development Centre - short course</v>
          </cell>
          <cell r="E1260" t="str">
            <v>Nikki Elizabeth George</v>
          </cell>
          <cell r="F1260">
            <v>73050</v>
          </cell>
        </row>
        <row r="1261">
          <cell r="A1261" t="str">
            <v>11082-14</v>
          </cell>
          <cell r="B1261" t="str">
            <v>N</v>
          </cell>
          <cell r="C1261" t="str">
            <v>Active</v>
          </cell>
          <cell r="D1261" t="str">
            <v>G - RCS use of Anatomy facilities</v>
          </cell>
          <cell r="E1261" t="str">
            <v>Jane Lousie Saffell</v>
          </cell>
          <cell r="F1261">
            <v>73050</v>
          </cell>
        </row>
        <row r="1262">
          <cell r="A1262" t="str">
            <v>11083-10</v>
          </cell>
          <cell r="B1262" t="str">
            <v>C</v>
          </cell>
          <cell r="C1262" t="str">
            <v>Closed</v>
          </cell>
          <cell r="D1262" t="str">
            <v>G - MSc Health Sciences-Other Charges- general</v>
          </cell>
          <cell r="E1262" t="str">
            <v>Fiona Dorothy Alexandra Reid</v>
          </cell>
          <cell r="F1262">
            <v>73050</v>
          </cell>
        </row>
        <row r="1263">
          <cell r="A1263" t="str">
            <v>11083-11</v>
          </cell>
          <cell r="B1263" t="str">
            <v>C</v>
          </cell>
          <cell r="C1263" t="str">
            <v>Closed</v>
          </cell>
          <cell r="D1263" t="str">
            <v>G - BSc Healthcare Science Course - S Pond</v>
          </cell>
          <cell r="E1263" t="str">
            <v>Sheryl Lee Pond</v>
          </cell>
          <cell r="F1263">
            <v>73050</v>
          </cell>
        </row>
        <row r="1264">
          <cell r="A1264" t="str">
            <v>11083-12</v>
          </cell>
          <cell r="B1264" t="str">
            <v>N</v>
          </cell>
          <cell r="C1264" t="str">
            <v>Active</v>
          </cell>
          <cell r="D1264" t="str">
            <v>G - BSc Biomedical Science Course - Dr F Gibson</v>
          </cell>
          <cell r="E1264" t="str">
            <v>Frances Mary Gibson</v>
          </cell>
          <cell r="F1264">
            <v>73050</v>
          </cell>
        </row>
        <row r="1265">
          <cell r="A1265" t="str">
            <v>11084-10</v>
          </cell>
          <cell r="B1265" t="str">
            <v>C</v>
          </cell>
          <cell r="C1265" t="str">
            <v>Closed</v>
          </cell>
          <cell r="D1265" t="str">
            <v>G - MSc Research Project Planning&amp; Managemen</v>
          </cell>
          <cell r="E1265" t="str">
            <v>Vivienne Alexandra Monk</v>
          </cell>
          <cell r="F1265">
            <v>73050</v>
          </cell>
        </row>
        <row r="1266">
          <cell r="A1266" t="str">
            <v>11085-10</v>
          </cell>
          <cell r="B1266" t="str">
            <v>C</v>
          </cell>
          <cell r="C1266" t="str">
            <v>Closed</v>
          </cell>
          <cell r="D1266" t="str">
            <v>G - MSc Health Sciences-The Life Cycle</v>
          </cell>
          <cell r="E1266" t="str">
            <v>Matthew Maher Adly George</v>
          </cell>
          <cell r="F1266">
            <v>73050</v>
          </cell>
        </row>
        <row r="1267">
          <cell r="A1267" t="str">
            <v>11086-10</v>
          </cell>
          <cell r="B1267" t="str">
            <v>C</v>
          </cell>
          <cell r="C1267" t="str">
            <v>Closed</v>
          </cell>
          <cell r="D1267" t="str">
            <v>G - MSc H Sci- Statistics</v>
          </cell>
          <cell r="E1267" t="str">
            <v>Fiona Dorothy Alexandra Reid</v>
          </cell>
          <cell r="F1267">
            <v>73050</v>
          </cell>
        </row>
        <row r="1268">
          <cell r="A1268" t="str">
            <v>11087-10</v>
          </cell>
          <cell r="B1268" t="str">
            <v>C</v>
          </cell>
          <cell r="C1268" t="str">
            <v>Closed</v>
          </cell>
          <cell r="D1268" t="str">
            <v>G - Research Methods</v>
          </cell>
          <cell r="E1268" t="str">
            <v>Vivienne Alexandra Monk</v>
          </cell>
          <cell r="F1268">
            <v>73050</v>
          </cell>
        </row>
        <row r="1269">
          <cell r="A1269" t="str">
            <v>11088-10</v>
          </cell>
          <cell r="B1269" t="str">
            <v>C</v>
          </cell>
          <cell r="C1269" t="str">
            <v>Closed</v>
          </cell>
          <cell r="D1269" t="str">
            <v>G - MSc H Sci- Sociology of Health &amp; Illness</v>
          </cell>
          <cell r="E1269" t="str">
            <v>Iain Crinson</v>
          </cell>
          <cell r="F1269">
            <v>73050</v>
          </cell>
        </row>
        <row r="1270">
          <cell r="A1270" t="str">
            <v>11089-10</v>
          </cell>
          <cell r="B1270" t="str">
            <v>C</v>
          </cell>
          <cell r="C1270" t="str">
            <v>Closed</v>
          </cell>
          <cell r="D1270" t="str">
            <v>G - MSc Health Sciences - Population Health</v>
          </cell>
          <cell r="E1270" t="str">
            <v>Christopher Grant Owen</v>
          </cell>
          <cell r="F1270">
            <v>73050</v>
          </cell>
        </row>
        <row r="1271">
          <cell r="A1271" t="str">
            <v>11090-10</v>
          </cell>
          <cell r="B1271" t="str">
            <v>C</v>
          </cell>
          <cell r="C1271" t="str">
            <v>Closed</v>
          </cell>
          <cell r="D1271" t="str">
            <v>G - Critical Appraisal</v>
          </cell>
          <cell r="E1271" t="str">
            <v>Fiona Dorothy Alexandra Reid</v>
          </cell>
          <cell r="F1271">
            <v>73050</v>
          </cell>
        </row>
        <row r="1272">
          <cell r="A1272" t="str">
            <v>11091-10</v>
          </cell>
          <cell r="B1272" t="str">
            <v>C</v>
          </cell>
          <cell r="C1272" t="str">
            <v>Closed</v>
          </cell>
          <cell r="D1272" t="str">
            <v>G - Communication &amp; Interpersonal Issues</v>
          </cell>
          <cell r="E1272" t="str">
            <v>Linda Perkins-Porras</v>
          </cell>
          <cell r="F1272">
            <v>73050</v>
          </cell>
        </row>
        <row r="1273">
          <cell r="A1273" t="str">
            <v>11092-10</v>
          </cell>
          <cell r="B1273" t="str">
            <v>C</v>
          </cell>
          <cell r="C1273" t="str">
            <v>Closed</v>
          </cell>
          <cell r="D1273" t="str">
            <v>G - MSc H Sci.-Management &amp; Decision Making</v>
          </cell>
          <cell r="E1273" t="str">
            <v>Vivienne Alexandra Monk</v>
          </cell>
          <cell r="F1273">
            <v>73050</v>
          </cell>
        </row>
        <row r="1274">
          <cell r="A1274" t="str">
            <v>11093-10</v>
          </cell>
          <cell r="B1274" t="str">
            <v>C</v>
          </cell>
          <cell r="C1274" t="str">
            <v>Closed</v>
          </cell>
          <cell r="D1274" t="str">
            <v>G - MSc Health Sci.- Ethics &amp; Law</v>
          </cell>
          <cell r="E1274" t="str">
            <v>Deborah Faye Bowman</v>
          </cell>
          <cell r="F1274">
            <v>73050</v>
          </cell>
        </row>
        <row r="1275">
          <cell r="A1275" t="str">
            <v>11094-10</v>
          </cell>
          <cell r="B1275" t="str">
            <v>C</v>
          </cell>
          <cell r="C1275" t="str">
            <v>Closed</v>
          </cell>
          <cell r="D1275" t="str">
            <v>G - Evidence informed Decision Making</v>
          </cell>
          <cell r="E1275" t="str">
            <v>Mr M A Smith</v>
          </cell>
          <cell r="F1275">
            <v>73050</v>
          </cell>
        </row>
        <row r="1276">
          <cell r="A1276" t="str">
            <v>11095-10</v>
          </cell>
          <cell r="B1276" t="str">
            <v>C</v>
          </cell>
          <cell r="C1276" t="str">
            <v>Closed</v>
          </cell>
          <cell r="D1276" t="str">
            <v>G - MSc Health Sci.-Addictive Behaviour</v>
          </cell>
          <cell r="E1276" t="str">
            <v>Mr M A Smith</v>
          </cell>
          <cell r="F1276">
            <v>73050</v>
          </cell>
        </row>
        <row r="1277">
          <cell r="A1277" t="str">
            <v>11096-10</v>
          </cell>
          <cell r="B1277" t="str">
            <v>C</v>
          </cell>
          <cell r="C1277" t="str">
            <v>Closed</v>
          </cell>
          <cell r="D1277" t="str">
            <v>G - MSc-Barriers to Care for Disabled</v>
          </cell>
          <cell r="E1277" t="str">
            <v>Vivienne Alexandra Monk</v>
          </cell>
          <cell r="F1277">
            <v>73050</v>
          </cell>
        </row>
        <row r="1278">
          <cell r="A1278" t="str">
            <v>11097-10</v>
          </cell>
          <cell r="B1278" t="str">
            <v>C</v>
          </cell>
          <cell r="C1278" t="str">
            <v>Closed</v>
          </cell>
          <cell r="D1278" t="str">
            <v>G - Critical Perspectives on Health &amp;Illness</v>
          </cell>
          <cell r="E1278" t="str">
            <v>Iain Crinson</v>
          </cell>
          <cell r="F1278">
            <v>73050</v>
          </cell>
        </row>
        <row r="1279">
          <cell r="A1279" t="str">
            <v>11098-10</v>
          </cell>
          <cell r="B1279" t="str">
            <v>C</v>
          </cell>
          <cell r="C1279" t="str">
            <v>Closed</v>
          </cell>
          <cell r="D1279" t="str">
            <v>G - MSc Health Sci-Management Skills</v>
          </cell>
          <cell r="E1279" t="str">
            <v>Vivienne Alexandra Monk</v>
          </cell>
          <cell r="F1279">
            <v>73050</v>
          </cell>
        </row>
        <row r="1280">
          <cell r="A1280" t="str">
            <v>11099-10</v>
          </cell>
          <cell r="B1280" t="str">
            <v>C</v>
          </cell>
          <cell r="C1280" t="str">
            <v>Closed</v>
          </cell>
          <cell r="D1280" t="str">
            <v>G - MSc H Sci. - Methods of Behaviour Change</v>
          </cell>
          <cell r="E1280" t="str">
            <v>Michael Henry Ussher</v>
          </cell>
          <cell r="F1280">
            <v>73050</v>
          </cell>
        </row>
        <row r="1281">
          <cell r="A1281" t="str">
            <v>11100-10</v>
          </cell>
          <cell r="B1281" t="str">
            <v>C</v>
          </cell>
          <cell r="C1281" t="str">
            <v>Closed</v>
          </cell>
          <cell r="D1281" t="str">
            <v>G - MSc Health Sci.Sex, Sexuality &amp; Sexual d</v>
          </cell>
          <cell r="E1281" t="str">
            <v>Vivienne Alexandra Monk</v>
          </cell>
          <cell r="F1281">
            <v>73050</v>
          </cell>
        </row>
        <row r="1282">
          <cell r="A1282" t="str">
            <v>11101-10</v>
          </cell>
          <cell r="B1282" t="str">
            <v>C</v>
          </cell>
          <cell r="C1282" t="str">
            <v>Closed</v>
          </cell>
          <cell r="D1282" t="str">
            <v>G - Power, Risk &amp; Decision-making</v>
          </cell>
          <cell r="E1282" t="str">
            <v>Mr M A Smith</v>
          </cell>
          <cell r="F1282">
            <v>73050</v>
          </cell>
        </row>
        <row r="1283">
          <cell r="A1283" t="str">
            <v>11102-10</v>
          </cell>
          <cell r="B1283" t="str">
            <v>C</v>
          </cell>
          <cell r="C1283" t="str">
            <v>Closed</v>
          </cell>
          <cell r="D1283" t="str">
            <v>G - MSc Health Sciences-Salaries</v>
          </cell>
          <cell r="E1283" t="str">
            <v>Mr M A Smith</v>
          </cell>
          <cell r="F1283">
            <v>73050</v>
          </cell>
        </row>
        <row r="1284">
          <cell r="A1284" t="str">
            <v>11103-10</v>
          </cell>
          <cell r="B1284" t="str">
            <v>C</v>
          </cell>
          <cell r="C1284" t="str">
            <v>Closed</v>
          </cell>
          <cell r="D1284" t="str">
            <v>G - Beta Plate reader  CLOSED</v>
          </cell>
          <cell r="E1284" t="str">
            <v>Mr M A Smith</v>
          </cell>
          <cell r="F1284">
            <v>73050</v>
          </cell>
        </row>
        <row r="1285">
          <cell r="A1285" t="str">
            <v>11104-10</v>
          </cell>
          <cell r="B1285" t="str">
            <v>C</v>
          </cell>
          <cell r="C1285" t="str">
            <v>Closed</v>
          </cell>
          <cell r="D1285" t="str">
            <v>G - Facscan Running Costs</v>
          </cell>
          <cell r="E1285" t="str">
            <v>Frances Mary Gibson</v>
          </cell>
          <cell r="F1285">
            <v>73050</v>
          </cell>
        </row>
        <row r="1286">
          <cell r="A1286" t="str">
            <v>11105-10</v>
          </cell>
          <cell r="B1286" t="str">
            <v>C</v>
          </cell>
          <cell r="C1286" t="str">
            <v>Closed</v>
          </cell>
          <cell r="D1286" t="str">
            <v>G - Central equipment maintenance fund</v>
          </cell>
          <cell r="E1286" t="str">
            <v>Mr M A Smith</v>
          </cell>
          <cell r="F1286">
            <v>73050</v>
          </cell>
        </row>
        <row r="1287">
          <cell r="A1287" t="str">
            <v>11106-10</v>
          </cell>
          <cell r="B1287" t="str">
            <v>C</v>
          </cell>
          <cell r="C1287" t="str">
            <v>Closed</v>
          </cell>
          <cell r="D1287" t="str">
            <v>G - Departmental Capital Project - CHS</v>
          </cell>
          <cell r="E1287" t="str">
            <v>Vivienne Alexandra Monk</v>
          </cell>
          <cell r="F1287">
            <v>73050</v>
          </cell>
        </row>
        <row r="1288">
          <cell r="A1288" t="str">
            <v>11107-10</v>
          </cell>
          <cell r="B1288" t="str">
            <v>C</v>
          </cell>
          <cell r="C1288" t="str">
            <v>Closed</v>
          </cell>
          <cell r="D1288" t="str">
            <v>G - Staff Development -PHSE</v>
          </cell>
          <cell r="E1288" t="str">
            <v>Vivienne Alexandra Monk</v>
          </cell>
          <cell r="F1288">
            <v>73050</v>
          </cell>
        </row>
        <row r="1289">
          <cell r="A1289" t="str">
            <v>11108-10</v>
          </cell>
          <cell r="B1289" t="str">
            <v>C</v>
          </cell>
          <cell r="C1289" t="str">
            <v>Closed</v>
          </cell>
          <cell r="D1289" t="str">
            <v>G - Studentships - Prof A Dalgleish</v>
          </cell>
          <cell r="E1289" t="str">
            <v>Angus George Dalgleish</v>
          </cell>
          <cell r="F1289">
            <v>73050</v>
          </cell>
        </row>
        <row r="1290">
          <cell r="A1290" t="str">
            <v>11109-10</v>
          </cell>
          <cell r="B1290" t="str">
            <v>C</v>
          </cell>
          <cell r="C1290" t="str">
            <v>Closed</v>
          </cell>
          <cell r="D1290" t="str">
            <v>G - Pharmacology-Other Charges-BSc courses</v>
          </cell>
          <cell r="E1290" t="str">
            <v>Ian  Charles Stockley</v>
          </cell>
          <cell r="F1290">
            <v>73050</v>
          </cell>
        </row>
        <row r="1291">
          <cell r="A1291" t="str">
            <v>11110-10</v>
          </cell>
          <cell r="B1291" t="str">
            <v>C</v>
          </cell>
          <cell r="C1291" t="str">
            <v>Closed</v>
          </cell>
          <cell r="D1291" t="str">
            <v>G - Pharmacology-Other Charges-PhD allow.</v>
          </cell>
          <cell r="E1291" t="str">
            <v>Ian  Charles Stockley</v>
          </cell>
          <cell r="F1291">
            <v>73050</v>
          </cell>
        </row>
        <row r="1292">
          <cell r="A1292" t="str">
            <v>11111-10</v>
          </cell>
          <cell r="B1292" t="str">
            <v>C</v>
          </cell>
          <cell r="C1292" t="str">
            <v>Closed</v>
          </cell>
          <cell r="D1292" t="str">
            <v>G - Veterinary Services</v>
          </cell>
          <cell r="E1292" t="str">
            <v>Ian  Charles Stockley</v>
          </cell>
          <cell r="F1292">
            <v>73050</v>
          </cell>
        </row>
        <row r="1293">
          <cell r="A1293" t="str">
            <v>11112-10</v>
          </cell>
          <cell r="B1293" t="str">
            <v>C</v>
          </cell>
          <cell r="C1293" t="str">
            <v>Closed</v>
          </cell>
          <cell r="D1293" t="str">
            <v>G - Dr K Torok-setting up</v>
          </cell>
          <cell r="E1293" t="str">
            <v>Katalin Torok</v>
          </cell>
          <cell r="F1293">
            <v>73050</v>
          </cell>
        </row>
        <row r="1294">
          <cell r="A1294" t="str">
            <v>11113-10</v>
          </cell>
          <cell r="B1294" t="str">
            <v>C</v>
          </cell>
          <cell r="C1294" t="str">
            <v>Closed</v>
          </cell>
          <cell r="D1294" t="str">
            <v>G - Dr K Torok-PhD student</v>
          </cell>
          <cell r="E1294" t="str">
            <v>Katalin Torok</v>
          </cell>
          <cell r="F1294">
            <v>73050</v>
          </cell>
        </row>
        <row r="1295">
          <cell r="A1295" t="str">
            <v>11114-10</v>
          </cell>
          <cell r="B1295" t="str">
            <v>C</v>
          </cell>
          <cell r="C1295" t="str">
            <v>Closed</v>
          </cell>
          <cell r="D1295" t="str">
            <v>G - Pharmacology-Clinical Neuroscinces BSc</v>
          </cell>
          <cell r="E1295" t="str">
            <v>Ian  Charles Stockley</v>
          </cell>
          <cell r="F1295">
            <v>73050</v>
          </cell>
        </row>
        <row r="1296">
          <cell r="A1296" t="str">
            <v>11115-10</v>
          </cell>
          <cell r="B1296" t="str">
            <v>C</v>
          </cell>
          <cell r="C1296" t="str">
            <v>Closed</v>
          </cell>
          <cell r="D1296" t="str">
            <v>G - Pre-Registration Office - Other Charges</v>
          </cell>
          <cell r="E1296" t="str">
            <v>Beverley Osbourne</v>
          </cell>
          <cell r="F1296">
            <v>73050</v>
          </cell>
        </row>
        <row r="1297">
          <cell r="A1297" t="str">
            <v>11116-10</v>
          </cell>
          <cell r="B1297" t="str">
            <v>C</v>
          </cell>
          <cell r="C1297" t="str">
            <v>Closed</v>
          </cell>
          <cell r="D1297" t="str">
            <v>G - Pre-Registration Dean-expenses</v>
          </cell>
          <cell r="E1297" t="str">
            <v>Beverley Osbourne</v>
          </cell>
          <cell r="F1297">
            <v>73050</v>
          </cell>
        </row>
        <row r="1298">
          <cell r="A1298" t="str">
            <v>11117-10</v>
          </cell>
          <cell r="B1298" t="str">
            <v>C</v>
          </cell>
          <cell r="C1298" t="str">
            <v>Closed</v>
          </cell>
          <cell r="D1298" t="str">
            <v>G - Physiology-PhD allowances</v>
          </cell>
          <cell r="E1298" t="str">
            <v>Ian Paul Connoley</v>
          </cell>
          <cell r="F1298">
            <v>73050</v>
          </cell>
        </row>
        <row r="1299">
          <cell r="A1299" t="str">
            <v>11118-10</v>
          </cell>
          <cell r="B1299" t="str">
            <v>C</v>
          </cell>
          <cell r="C1299" t="str">
            <v>Closed</v>
          </cell>
          <cell r="D1299" t="str">
            <v>G - Physiology-Other Charges-BSc courses</v>
          </cell>
          <cell r="E1299" t="str">
            <v>Ian Paul Connoley</v>
          </cell>
          <cell r="F1299">
            <v>73050</v>
          </cell>
        </row>
        <row r="1300">
          <cell r="A1300" t="str">
            <v>11119-10</v>
          </cell>
          <cell r="B1300" t="str">
            <v>C</v>
          </cell>
          <cell r="C1300" t="str">
            <v>Closed</v>
          </cell>
          <cell r="D1300" t="str">
            <v>G - Dr S Rice- Start up Fund</v>
          </cell>
          <cell r="E1300" t="str">
            <v>Ian Paul Connoley</v>
          </cell>
          <cell r="F1300">
            <v>73050</v>
          </cell>
        </row>
        <row r="1301">
          <cell r="A1301" t="str">
            <v>11120-10</v>
          </cell>
          <cell r="B1301" t="str">
            <v>C</v>
          </cell>
          <cell r="C1301" t="str">
            <v>Closed</v>
          </cell>
          <cell r="D1301" t="str">
            <v>G - HEFCE-NTF/Dr E Baker 2yr project</v>
          </cell>
          <cell r="E1301" t="str">
            <v>Ekaterini Nesbitt</v>
          </cell>
          <cell r="F1301">
            <v>73050</v>
          </cell>
        </row>
        <row r="1302">
          <cell r="A1302" t="str">
            <v>11121-10</v>
          </cell>
          <cell r="B1302" t="str">
            <v>C</v>
          </cell>
          <cell r="C1302" t="str">
            <v>Closed</v>
          </cell>
          <cell r="D1302" t="str">
            <v>G - Partner Transfers(RHUL, KU &amp; Jt Faculty)</v>
          </cell>
          <cell r="E1302" t="str">
            <v>Patrick O´Donnell</v>
          </cell>
          <cell r="F1302">
            <v>73050</v>
          </cell>
        </row>
        <row r="1303">
          <cell r="A1303" t="str">
            <v>11122-10</v>
          </cell>
          <cell r="B1303" t="str">
            <v>C</v>
          </cell>
          <cell r="C1303" t="str">
            <v>Closed</v>
          </cell>
          <cell r="D1303" t="str">
            <v>G - PHS-DoH monies held in Academic Dept.res</v>
          </cell>
          <cell r="E1303" t="str">
            <v>David Peter Strachan</v>
          </cell>
          <cell r="F1303">
            <v>73050</v>
          </cell>
        </row>
        <row r="1304">
          <cell r="A1304" t="str">
            <v>11123-10</v>
          </cell>
          <cell r="B1304" t="str">
            <v>C</v>
          </cell>
          <cell r="C1304" t="str">
            <v>Closed</v>
          </cell>
          <cell r="D1304" t="str">
            <v>G - PhD allowances-HEFCE funds</v>
          </cell>
          <cell r="E1304" t="str">
            <v>Mr M A Smith</v>
          </cell>
          <cell r="F1304">
            <v>73050</v>
          </cell>
        </row>
        <row r="1305">
          <cell r="A1305" t="str">
            <v>11124-10</v>
          </cell>
          <cell r="B1305" t="str">
            <v>C</v>
          </cell>
          <cell r="C1305" t="str">
            <v>Closed</v>
          </cell>
          <cell r="D1305" t="str">
            <v>G - Dean of R &amp; D-other charges</v>
          </cell>
          <cell r="E1305" t="str">
            <v>Mr M A Smith</v>
          </cell>
          <cell r="F1305">
            <v>73050</v>
          </cell>
        </row>
        <row r="1306">
          <cell r="A1306" t="str">
            <v>11125-10</v>
          </cell>
          <cell r="B1306" t="str">
            <v>C</v>
          </cell>
          <cell r="C1306" t="str">
            <v>Closed</v>
          </cell>
          <cell r="D1306" t="str">
            <v>G - HEFCE-funded sals.-Renal Med. technician</v>
          </cell>
          <cell r="E1306" t="str">
            <v>Mr M A Smith</v>
          </cell>
          <cell r="F1306">
            <v>73050</v>
          </cell>
        </row>
        <row r="1307">
          <cell r="A1307" t="str">
            <v>11126-10</v>
          </cell>
          <cell r="B1307" t="str">
            <v>C</v>
          </cell>
          <cell r="C1307" t="str">
            <v>Closed</v>
          </cell>
          <cell r="D1307" t="str">
            <v>G - Review of Estates and Facilities</v>
          </cell>
          <cell r="E1307" t="str">
            <v>Ms H Lewis</v>
          </cell>
          <cell r="F1307">
            <v>73050</v>
          </cell>
        </row>
        <row r="1308">
          <cell r="A1308" t="str">
            <v>11127-10</v>
          </cell>
          <cell r="B1308" t="str">
            <v>N</v>
          </cell>
          <cell r="C1308" t="str">
            <v>Active</v>
          </cell>
          <cell r="D1308" t="str">
            <v>G - Safety-Other Charges-general</v>
          </cell>
          <cell r="E1308" t="str">
            <v>Anne Harris</v>
          </cell>
          <cell r="F1308">
            <v>73050</v>
          </cell>
        </row>
        <row r="1309">
          <cell r="A1309" t="str">
            <v>11128-10</v>
          </cell>
          <cell r="B1309" t="str">
            <v>C</v>
          </cell>
          <cell r="C1309" t="str">
            <v>Closed</v>
          </cell>
          <cell r="D1309" t="str">
            <v>G - School Club Cafe Trading Account</v>
          </cell>
          <cell r="E1309" t="str">
            <v>Richard William Davies</v>
          </cell>
          <cell r="F1309">
            <v>73050</v>
          </cell>
        </row>
        <row r="1310">
          <cell r="A1310" t="str">
            <v>11129-10</v>
          </cell>
          <cell r="B1310" t="str">
            <v>N</v>
          </cell>
          <cell r="C1310" t="str">
            <v>Active</v>
          </cell>
          <cell r="D1310" t="str">
            <v>G - School Club - General Expenditure</v>
          </cell>
          <cell r="E1310" t="str">
            <v>Cerys Louise Ledger</v>
          </cell>
          <cell r="F1310">
            <v>73050</v>
          </cell>
        </row>
        <row r="1311">
          <cell r="A1311" t="str">
            <v>11130-10</v>
          </cell>
          <cell r="B1311" t="str">
            <v>C</v>
          </cell>
          <cell r="C1311" t="str">
            <v>Closed</v>
          </cell>
          <cell r="D1311" t="str">
            <v>G - Book Shop</v>
          </cell>
          <cell r="E1311" t="str">
            <v>Elizabeth Anne Neal</v>
          </cell>
          <cell r="F1311">
            <v>73050</v>
          </cell>
        </row>
        <row r="1312">
          <cell r="A1312" t="str">
            <v>11131-10</v>
          </cell>
          <cell r="B1312" t="str">
            <v>N</v>
          </cell>
          <cell r="C1312" t="str">
            <v>Active</v>
          </cell>
          <cell r="D1312" t="str">
            <v>G - School Club - Shop Salaries</v>
          </cell>
          <cell r="E1312" t="str">
            <v>Cerys Louise Ledger</v>
          </cell>
          <cell r="F1312">
            <v>73050</v>
          </cell>
        </row>
        <row r="1313">
          <cell r="A1313" t="str">
            <v>11132-10</v>
          </cell>
          <cell r="B1313" t="str">
            <v>N</v>
          </cell>
          <cell r="C1313" t="str">
            <v>Active</v>
          </cell>
          <cell r="D1313" t="str">
            <v>G - School Club - Tooting Bar</v>
          </cell>
          <cell r="E1313" t="str">
            <v>Cerys Louise Ledger</v>
          </cell>
          <cell r="F1313">
            <v>73050</v>
          </cell>
        </row>
        <row r="1314">
          <cell r="A1314" t="str">
            <v>11133-10</v>
          </cell>
          <cell r="B1314" t="str">
            <v>C</v>
          </cell>
          <cell r="C1314" t="str">
            <v>Closed</v>
          </cell>
          <cell r="D1314" t="str">
            <v>G - St George´s Estates Ltd-current account</v>
          </cell>
          <cell r="E1314" t="str">
            <v>John Warburton Unsworth</v>
          </cell>
          <cell r="F1314">
            <v>73050</v>
          </cell>
        </row>
        <row r="1315">
          <cell r="A1315" t="str">
            <v>11134-10</v>
          </cell>
          <cell r="B1315" t="str">
            <v>C</v>
          </cell>
          <cell r="C1315" t="str">
            <v>Closed</v>
          </cell>
          <cell r="D1315" t="str">
            <v>G - Paris Ataliotis</v>
          </cell>
          <cell r="E1315" t="str">
            <v>Paris Ataliotis</v>
          </cell>
          <cell r="F1315">
            <v>73050</v>
          </cell>
        </row>
        <row r="1316">
          <cell r="A1316" t="str">
            <v>11135-10</v>
          </cell>
          <cell r="B1316" t="str">
            <v>N</v>
          </cell>
          <cell r="C1316" t="str">
            <v>Active</v>
          </cell>
          <cell r="D1316" t="str">
            <v>G - Robert Lowe Sports Centre</v>
          </cell>
          <cell r="E1316" t="str">
            <v>Matthew William Bull</v>
          </cell>
          <cell r="F1316">
            <v>73050</v>
          </cell>
        </row>
        <row r="1317">
          <cell r="A1317" t="str">
            <v>11136-10</v>
          </cell>
          <cell r="B1317" t="str">
            <v>C</v>
          </cell>
          <cell r="C1317" t="str">
            <v>Closed</v>
          </cell>
          <cell r="D1317" t="str">
            <v>G - Staff &amp; Student-Other Charges-general</v>
          </cell>
          <cell r="E1317" t="str">
            <v>Mr M A Smith</v>
          </cell>
          <cell r="F1317">
            <v>73050</v>
          </cell>
        </row>
        <row r="1318">
          <cell r="A1318" t="str">
            <v>11137-10</v>
          </cell>
          <cell r="B1318" t="str">
            <v>C</v>
          </cell>
          <cell r="C1318" t="str">
            <v>Closed</v>
          </cell>
          <cell r="D1318" t="str">
            <v>G - Surgery-BSc courses</v>
          </cell>
          <cell r="E1318" t="str">
            <v>David John Winterbourne</v>
          </cell>
          <cell r="F1318">
            <v>73050</v>
          </cell>
        </row>
        <row r="1319">
          <cell r="A1319" t="str">
            <v>11138-10</v>
          </cell>
          <cell r="B1319" t="str">
            <v>C</v>
          </cell>
          <cell r="C1319" t="str">
            <v>Closed</v>
          </cell>
          <cell r="D1319" t="str">
            <v>G - Brian Austen BSc Courses</v>
          </cell>
          <cell r="E1319" t="str">
            <v>Brian Maxwell Austen</v>
          </cell>
          <cell r="F1319">
            <v>73050</v>
          </cell>
        </row>
        <row r="1320">
          <cell r="A1320" t="str">
            <v>11139-10</v>
          </cell>
          <cell r="B1320" t="str">
            <v>C</v>
          </cell>
          <cell r="C1320" t="str">
            <v>Closed</v>
          </cell>
          <cell r="D1320" t="str">
            <v>G - VAT on parking permits</v>
          </cell>
          <cell r="E1320" t="str">
            <v>Mr M A Smith</v>
          </cell>
          <cell r="F1320">
            <v>73050</v>
          </cell>
        </row>
        <row r="1321">
          <cell r="A1321" t="str">
            <v>11140-10</v>
          </cell>
          <cell r="B1321" t="str">
            <v>N</v>
          </cell>
          <cell r="C1321" t="str">
            <v>Active</v>
          </cell>
          <cell r="D1321" t="str">
            <v>G - Tuition fees Waivers/Scholarships - INTO</v>
          </cell>
          <cell r="E1321" t="str">
            <v>Susan Anne McPheat</v>
          </cell>
          <cell r="F1321">
            <v>73050</v>
          </cell>
        </row>
        <row r="1322">
          <cell r="A1322" t="str">
            <v>11141-10</v>
          </cell>
          <cell r="B1322" t="str">
            <v>C</v>
          </cell>
          <cell r="C1322" t="str">
            <v>Closed</v>
          </cell>
          <cell r="D1322" t="str">
            <v>G - Tuition fees income (Prior 2007)  CLOSED</v>
          </cell>
          <cell r="E1322" t="str">
            <v>Ann-Marie Smith-Joseph</v>
          </cell>
          <cell r="F1322">
            <v>73050</v>
          </cell>
        </row>
        <row r="1323">
          <cell r="A1323" t="str">
            <v>11142-10</v>
          </cell>
          <cell r="B1323" t="str">
            <v>C</v>
          </cell>
          <cell r="C1323" t="str">
            <v>Closed</v>
          </cell>
          <cell r="D1323" t="str">
            <v>G - Tuition fee income 09/10 FT Home Student</v>
          </cell>
          <cell r="E1323" t="str">
            <v>Richard William Davies</v>
          </cell>
          <cell r="F1323">
            <v>73050</v>
          </cell>
        </row>
        <row r="1324">
          <cell r="A1324" t="str">
            <v>11143-10</v>
          </cell>
          <cell r="B1324" t="str">
            <v>C</v>
          </cell>
          <cell r="C1324" t="str">
            <v>Closed</v>
          </cell>
          <cell r="D1324" t="str">
            <v>G - Tuition fee income 09/10 FT Home Student</v>
          </cell>
          <cell r="E1324" t="str">
            <v>Richard William Davies</v>
          </cell>
          <cell r="F1324">
            <v>73050</v>
          </cell>
        </row>
        <row r="1325">
          <cell r="A1325" t="str">
            <v>11144-10</v>
          </cell>
          <cell r="B1325" t="str">
            <v>C</v>
          </cell>
          <cell r="C1325" t="str">
            <v>Closed</v>
          </cell>
          <cell r="D1325" t="str">
            <v>G - Tuition fee income 09/10 Part-Time studs</v>
          </cell>
          <cell r="E1325" t="str">
            <v>Mr M A Smith</v>
          </cell>
          <cell r="F1325">
            <v>73050</v>
          </cell>
        </row>
        <row r="1326">
          <cell r="A1326" t="str">
            <v>11145-10</v>
          </cell>
          <cell r="B1326" t="str">
            <v>C</v>
          </cell>
          <cell r="C1326" t="str">
            <v>Closed</v>
          </cell>
          <cell r="D1326" t="str">
            <v>G - Equipment Expenditure (ExCom June 99)  CLOSED</v>
          </cell>
          <cell r="E1326" t="str">
            <v>David Iveson</v>
          </cell>
          <cell r="F1326">
            <v>73050</v>
          </cell>
        </row>
        <row r="1327">
          <cell r="A1327" t="str">
            <v>11146-10</v>
          </cell>
          <cell r="B1327" t="str">
            <v>C</v>
          </cell>
          <cell r="C1327" t="str">
            <v>Closed</v>
          </cell>
          <cell r="D1327" t="str">
            <v>G - Veterinary Serv. -Other Charges- general</v>
          </cell>
          <cell r="E1327" t="str">
            <v>Thomas Bruce Bolton</v>
          </cell>
          <cell r="F1327">
            <v>73050</v>
          </cell>
        </row>
        <row r="1328">
          <cell r="A1328" t="str">
            <v>11147-10</v>
          </cell>
          <cell r="B1328" t="str">
            <v>C</v>
          </cell>
          <cell r="C1328" t="str">
            <v>Closed</v>
          </cell>
          <cell r="D1328" t="str">
            <v>G - NATWEST Bank - Rent</v>
          </cell>
          <cell r="E1328" t="str">
            <v>Richard William Davies</v>
          </cell>
          <cell r="F1328">
            <v>73050</v>
          </cell>
        </row>
        <row r="1329">
          <cell r="A1329" t="str">
            <v>11148-10</v>
          </cell>
          <cell r="B1329" t="str">
            <v>C</v>
          </cell>
          <cell r="C1329" t="str">
            <v>Closed</v>
          </cell>
          <cell r="D1329" t="str">
            <v>C - INCOME - 70 Cranmer Terrace</v>
          </cell>
          <cell r="E1329" t="str">
            <v>Matthew William Bull</v>
          </cell>
          <cell r="F1329">
            <v>73050</v>
          </cell>
        </row>
        <row r="1330">
          <cell r="A1330" t="str">
            <v>11149-10</v>
          </cell>
          <cell r="B1330" t="str">
            <v>N</v>
          </cell>
          <cell r="C1330" t="str">
            <v>Active</v>
          </cell>
          <cell r="D1330" t="str">
            <v>C - Cytology Rent</v>
          </cell>
          <cell r="E1330" t="str">
            <v>Matthew William Bull</v>
          </cell>
          <cell r="F1330">
            <v>73050</v>
          </cell>
        </row>
        <row r="1331">
          <cell r="A1331" t="str">
            <v>11150-10</v>
          </cell>
          <cell r="B1331" t="str">
            <v>C</v>
          </cell>
          <cell r="C1331" t="str">
            <v>Closed</v>
          </cell>
          <cell r="D1331" t="str">
            <v>G - Faculty of Health - Rent</v>
          </cell>
          <cell r="E1331" t="str">
            <v>Mr M A Smith</v>
          </cell>
          <cell r="F1331">
            <v>73050</v>
          </cell>
        </row>
        <row r="1332">
          <cell r="A1332" t="str">
            <v>11151-10</v>
          </cell>
          <cell r="B1332" t="str">
            <v>N</v>
          </cell>
          <cell r="C1332" t="str">
            <v>Active</v>
          </cell>
          <cell r="D1332" t="str">
            <v>C - Helperby Rent &amp; Service Charge</v>
          </cell>
          <cell r="E1332" t="str">
            <v>Matthew William Bull</v>
          </cell>
          <cell r="F1332">
            <v>73050</v>
          </cell>
        </row>
        <row r="1333">
          <cell r="A1333" t="str">
            <v>11152-10</v>
          </cell>
          <cell r="B1333" t="str">
            <v>C</v>
          </cell>
          <cell r="C1333" t="str">
            <v>Closed</v>
          </cell>
          <cell r="D1333" t="str">
            <v>G - ONYVAX - Rent</v>
          </cell>
          <cell r="E1333" t="str">
            <v>Mr M A Smith</v>
          </cell>
          <cell r="F1333">
            <v>73050</v>
          </cell>
        </row>
        <row r="1334">
          <cell r="A1334" t="str">
            <v>11153-10</v>
          </cell>
          <cell r="B1334" t="str">
            <v>C</v>
          </cell>
          <cell r="C1334" t="str">
            <v>Closed</v>
          </cell>
          <cell r="D1334" t="str">
            <v>O - ONYVAX - Rent- Additional Space</v>
          </cell>
          <cell r="E1334" t="str">
            <v>Mr M A Smith</v>
          </cell>
          <cell r="F1334">
            <v>73050</v>
          </cell>
        </row>
        <row r="1335">
          <cell r="A1335" t="str">
            <v>11154-10</v>
          </cell>
          <cell r="B1335" t="str">
            <v>C</v>
          </cell>
          <cell r="C1335" t="str">
            <v>Closed</v>
          </cell>
          <cell r="D1335" t="str">
            <v>O - ONYVAX -Storage Space-Rent</v>
          </cell>
          <cell r="E1335" t="str">
            <v>Mr M A Smith</v>
          </cell>
          <cell r="F1335">
            <v>73050</v>
          </cell>
        </row>
        <row r="1336">
          <cell r="A1336" t="str">
            <v>11155-10</v>
          </cell>
          <cell r="B1336" t="str">
            <v>N</v>
          </cell>
          <cell r="C1336" t="str">
            <v>Active</v>
          </cell>
          <cell r="D1336" t="str">
            <v>C - Rent - Peabodys Coffee Limited</v>
          </cell>
          <cell r="E1336" t="str">
            <v>Matthew William Bull</v>
          </cell>
          <cell r="F1336">
            <v>73050</v>
          </cell>
        </row>
        <row r="1337">
          <cell r="A1337" t="str">
            <v>11155-11</v>
          </cell>
          <cell r="B1337" t="str">
            <v>N</v>
          </cell>
          <cell r="C1337" t="str">
            <v>Active</v>
          </cell>
          <cell r="D1337" t="str">
            <v>C - Pret a Manger-2nd Floor Lease</v>
          </cell>
          <cell r="E1337" t="str">
            <v>Matthew William Bull</v>
          </cell>
          <cell r="F1337">
            <v>46630</v>
          </cell>
        </row>
        <row r="1338">
          <cell r="A1338" t="str">
            <v>11155-12</v>
          </cell>
          <cell r="B1338" t="str">
            <v>N</v>
          </cell>
          <cell r="C1338" t="str">
            <v>Active</v>
          </cell>
          <cell r="D1338" t="str">
            <v>C - Pret a Manger-Ground Floor Lease</v>
          </cell>
          <cell r="E1338" t="str">
            <v>Matthew William Bull</v>
          </cell>
          <cell r="F1338">
            <v>46630</v>
          </cell>
        </row>
        <row r="1339">
          <cell r="A1339" t="str">
            <v>11156-10</v>
          </cell>
          <cell r="B1339" t="str">
            <v>N</v>
          </cell>
          <cell r="C1339" t="str">
            <v>Active</v>
          </cell>
          <cell r="D1339" t="str">
            <v>C - Richmond Pharmacology- Rent</v>
          </cell>
          <cell r="E1339" t="str">
            <v>Matthew William Bull</v>
          </cell>
          <cell r="F1339">
            <v>73050</v>
          </cell>
        </row>
        <row r="1340">
          <cell r="A1340" t="str">
            <v>11157-10</v>
          </cell>
          <cell r="B1340" t="str">
            <v>C</v>
          </cell>
          <cell r="C1340" t="str">
            <v>Closed</v>
          </cell>
          <cell r="D1340" t="str">
            <v>O - ANTISOMA - Rent</v>
          </cell>
          <cell r="E1340" t="str">
            <v>Mr M A Smith</v>
          </cell>
          <cell r="F1340">
            <v>73050</v>
          </cell>
        </row>
        <row r="1341">
          <cell r="A1341" t="str">
            <v>11158-10</v>
          </cell>
          <cell r="B1341" t="str">
            <v>N</v>
          </cell>
          <cell r="C1341" t="str">
            <v>Active</v>
          </cell>
          <cell r="D1341" t="str">
            <v>G - St George´s Trust Service Charges</v>
          </cell>
          <cell r="E1341" t="str">
            <v>Matthew William Bull</v>
          </cell>
          <cell r="F1341">
            <v>73050</v>
          </cell>
        </row>
        <row r="1342">
          <cell r="A1342" t="str">
            <v>11159-10</v>
          </cell>
          <cell r="B1342" t="str">
            <v>C</v>
          </cell>
          <cell r="C1342" t="str">
            <v>Closed</v>
          </cell>
          <cell r="D1342" t="str">
            <v>N - Laboratory Haematology</v>
          </cell>
          <cell r="E1342" t="str">
            <v>Deborah Joan Davidson</v>
          </cell>
          <cell r="F1342">
            <v>73050</v>
          </cell>
        </row>
        <row r="1343">
          <cell r="A1343" t="str">
            <v>11160-10</v>
          </cell>
          <cell r="B1343" t="str">
            <v>N</v>
          </cell>
          <cell r="C1343" t="str">
            <v>Active</v>
          </cell>
          <cell r="D1343" t="str">
            <v>N - Non-salaries - Cytogenetics</v>
          </cell>
          <cell r="E1343" t="str">
            <v>Deborah Joan Davidson</v>
          </cell>
          <cell r="F1343">
            <v>73050</v>
          </cell>
        </row>
        <row r="1344">
          <cell r="A1344" t="str">
            <v>11161-10</v>
          </cell>
          <cell r="B1344" t="str">
            <v>N</v>
          </cell>
          <cell r="C1344" t="str">
            <v>Active</v>
          </cell>
          <cell r="D1344" t="str">
            <v>N - Clinical Genetics - SGHNHS Trust</v>
          </cell>
          <cell r="E1344" t="str">
            <v>Deborah Joan Davidson</v>
          </cell>
          <cell r="F1344">
            <v>73050</v>
          </cell>
        </row>
        <row r="1345">
          <cell r="A1345" t="str">
            <v>11162-10</v>
          </cell>
          <cell r="B1345" t="str">
            <v>N</v>
          </cell>
          <cell r="C1345" t="str">
            <v>Active</v>
          </cell>
          <cell r="D1345" t="str">
            <v>N - Molecular Genetics - SGH Trust</v>
          </cell>
          <cell r="E1345" t="str">
            <v>Deborah Joan Davidson</v>
          </cell>
          <cell r="F1345">
            <v>73050</v>
          </cell>
        </row>
        <row r="1346">
          <cell r="A1346" t="str">
            <v>11163-10</v>
          </cell>
          <cell r="B1346" t="str">
            <v>C</v>
          </cell>
          <cell r="C1346" t="str">
            <v>Closed</v>
          </cell>
          <cell r="D1346" t="str">
            <v>N - Haematology - SGHNHS Trust</v>
          </cell>
          <cell r="E1346" t="str">
            <v>Deborah Joan Davidson</v>
          </cell>
          <cell r="F1346">
            <v>73050</v>
          </cell>
        </row>
        <row r="1347">
          <cell r="A1347" t="str">
            <v>11164-10</v>
          </cell>
          <cell r="B1347" t="str">
            <v>N</v>
          </cell>
          <cell r="C1347" t="str">
            <v>Active</v>
          </cell>
          <cell r="D1347" t="str">
            <v>N - GEM - SGH Trust</v>
          </cell>
          <cell r="E1347" t="str">
            <v>Deborah Joan Davidson</v>
          </cell>
          <cell r="F1347">
            <v>73050</v>
          </cell>
        </row>
        <row r="1348">
          <cell r="A1348" t="str">
            <v>11165-10</v>
          </cell>
          <cell r="B1348" t="str">
            <v>N</v>
          </cell>
          <cell r="C1348" t="str">
            <v>Active</v>
          </cell>
          <cell r="D1348" t="str">
            <v>N - Histopath. - SGHNHS Trust</v>
          </cell>
          <cell r="E1348" t="str">
            <v>Deborah Joan Davidson</v>
          </cell>
          <cell r="F1348">
            <v>73050</v>
          </cell>
        </row>
        <row r="1349">
          <cell r="A1349" t="str">
            <v>11166-10</v>
          </cell>
          <cell r="B1349" t="str">
            <v>C</v>
          </cell>
          <cell r="C1349" t="str">
            <v>Closed</v>
          </cell>
          <cell r="D1349" t="str">
            <v>N - Perinatal - SGHNHS Trust</v>
          </cell>
          <cell r="E1349" t="str">
            <v>Mr M A Smith</v>
          </cell>
          <cell r="F1349">
            <v>73050</v>
          </cell>
        </row>
        <row r="1350">
          <cell r="A1350" t="str">
            <v>11167-10</v>
          </cell>
          <cell r="B1350" t="str">
            <v>N</v>
          </cell>
          <cell r="C1350" t="str">
            <v>Active</v>
          </cell>
          <cell r="D1350" t="str">
            <v>N - Medical Microbiology - St George´s Trust</v>
          </cell>
          <cell r="E1350" t="str">
            <v>Deborah Joan Davidson</v>
          </cell>
          <cell r="F1350">
            <v>73050</v>
          </cell>
        </row>
        <row r="1351">
          <cell r="A1351" t="str">
            <v>11168-10</v>
          </cell>
          <cell r="B1351" t="str">
            <v>C</v>
          </cell>
          <cell r="C1351" t="str">
            <v>Closed</v>
          </cell>
          <cell r="D1351" t="str">
            <v>N - Infection Control - St George´s Trust</v>
          </cell>
          <cell r="E1351" t="str">
            <v>Deborah Joan Davidson</v>
          </cell>
          <cell r="F1351">
            <v>73050</v>
          </cell>
        </row>
        <row r="1352">
          <cell r="A1352" t="str">
            <v>11169-10</v>
          </cell>
          <cell r="B1352" t="str">
            <v>C</v>
          </cell>
          <cell r="C1352" t="str">
            <v>Closed</v>
          </cell>
          <cell r="D1352" t="str">
            <v>N - Renal Medicine - Departmental Expenses</v>
          </cell>
          <cell r="E1352" t="str">
            <v>David Benjamin Graeme Oliveira</v>
          </cell>
          <cell r="F1352">
            <v>73050</v>
          </cell>
        </row>
        <row r="1353">
          <cell r="A1353" t="str">
            <v>11170-10</v>
          </cell>
          <cell r="B1353" t="str">
            <v>C</v>
          </cell>
          <cell r="C1353" t="str">
            <v>Closed</v>
          </cell>
          <cell r="D1353" t="str">
            <v>N - Mortuary costs - SGHNHS Trust</v>
          </cell>
          <cell r="E1353" t="str">
            <v>Deborah Joan Davidson</v>
          </cell>
          <cell r="F1353">
            <v>73050</v>
          </cell>
        </row>
        <row r="1354">
          <cell r="A1354" t="str">
            <v>11171-10</v>
          </cell>
          <cell r="B1354" t="str">
            <v>C</v>
          </cell>
          <cell r="C1354" t="str">
            <v>Closed</v>
          </cell>
          <cell r="D1354" t="str">
            <v>G - Research Office Non-VAT expenses</v>
          </cell>
          <cell r="E1354" t="str">
            <v>Deborah Joan Davidson</v>
          </cell>
          <cell r="F1354">
            <v>73050</v>
          </cell>
        </row>
        <row r="1355">
          <cell r="A1355" t="str">
            <v>11172-10</v>
          </cell>
          <cell r="B1355" t="str">
            <v>C</v>
          </cell>
          <cell r="C1355" t="str">
            <v>Closed</v>
          </cell>
          <cell r="D1355" t="str">
            <v>N - Miscellaneous Salaries</v>
          </cell>
          <cell r="E1355" t="str">
            <v>Mr M A Smith</v>
          </cell>
          <cell r="F1355">
            <v>73050</v>
          </cell>
        </row>
        <row r="1356">
          <cell r="A1356" t="str">
            <v>11173-10</v>
          </cell>
          <cell r="B1356" t="str">
            <v>C</v>
          </cell>
          <cell r="C1356" t="str">
            <v>Closed</v>
          </cell>
          <cell r="D1356" t="str">
            <v>N - Dr A Child - Reader in Cardiovascular CS; Salary recharge SGHT</v>
          </cell>
          <cell r="E1356" t="str">
            <v>Deborah Joan Davidson</v>
          </cell>
          <cell r="F1356">
            <v>73050</v>
          </cell>
        </row>
        <row r="1357">
          <cell r="A1357" t="str">
            <v>11174-10</v>
          </cell>
          <cell r="B1357" t="str">
            <v>C</v>
          </cell>
          <cell r="C1357" t="str">
            <v>Closed</v>
          </cell>
          <cell r="D1357" t="str">
            <v>N - INFECTIOUS DISEASES SECRETARY BDC</v>
          </cell>
          <cell r="E1357" t="str">
            <v>Deborah Joan Davidson</v>
          </cell>
          <cell r="F1357">
            <v>73050</v>
          </cell>
        </row>
        <row r="1358">
          <cell r="A1358" t="str">
            <v>11175-10</v>
          </cell>
          <cell r="B1358" t="str">
            <v>N</v>
          </cell>
          <cell r="C1358" t="str">
            <v>Active</v>
          </cell>
          <cell r="D1358" t="str">
            <v>N - Miss C Donaldson - Secretary CS General; Salary recharge SGHT</v>
          </cell>
          <cell r="E1358" t="str">
            <v>Deborah Joan Davidson</v>
          </cell>
          <cell r="F1358">
            <v>73050</v>
          </cell>
        </row>
        <row r="1359">
          <cell r="A1359" t="str">
            <v>11176-10</v>
          </cell>
          <cell r="B1359" t="str">
            <v>C</v>
          </cell>
          <cell r="C1359" t="str">
            <v>Closed</v>
          </cell>
          <cell r="D1359" t="str">
            <v>N - CHAIR OF CANCER GENETICS BHT</v>
          </cell>
          <cell r="E1359" t="str">
            <v>Deborah Joan Davidson</v>
          </cell>
          <cell r="F1359">
            <v>73050</v>
          </cell>
        </row>
        <row r="1360">
          <cell r="A1360" t="str">
            <v>11177-10</v>
          </cell>
          <cell r="B1360" t="str">
            <v>C</v>
          </cell>
          <cell r="C1360" t="str">
            <v>Closed</v>
          </cell>
          <cell r="D1360" t="str">
            <v>N - STATISTICIAN PDB</v>
          </cell>
          <cell r="E1360" t="str">
            <v>Mr M A Smith</v>
          </cell>
          <cell r="F1360">
            <v>73050</v>
          </cell>
        </row>
        <row r="1361">
          <cell r="A1361" t="str">
            <v>11178-10</v>
          </cell>
          <cell r="B1361" t="str">
            <v>N</v>
          </cell>
          <cell r="C1361" t="str">
            <v>Active</v>
          </cell>
          <cell r="D1361" t="str">
            <v>N - Miss S Thomas - Teaching Administrator CS General; Salary recharge SGHT</v>
          </cell>
          <cell r="E1361" t="str">
            <v>Deborah Joan Davidson</v>
          </cell>
          <cell r="F1361">
            <v>73050</v>
          </cell>
        </row>
        <row r="1362">
          <cell r="A1362" t="str">
            <v>11179-10</v>
          </cell>
          <cell r="B1362" t="str">
            <v>N</v>
          </cell>
          <cell r="C1362" t="str">
            <v>Active</v>
          </cell>
          <cell r="D1362" t="str">
            <v>N - Miss P Tostevin - Surgical Education CS  Salary recharge- SGHT</v>
          </cell>
          <cell r="E1362" t="str">
            <v>Deborah Joan Davidson</v>
          </cell>
          <cell r="F1362">
            <v>73050</v>
          </cell>
        </row>
        <row r="1363">
          <cell r="A1363" t="str">
            <v>11180-10</v>
          </cell>
          <cell r="B1363" t="str">
            <v>C</v>
          </cell>
          <cell r="C1363" t="str">
            <v>Closed</v>
          </cell>
          <cell r="D1363" t="str">
            <v>N - PLASTIC SURGERY</v>
          </cell>
          <cell r="E1363" t="str">
            <v>Mr M A Smith</v>
          </cell>
          <cell r="F1363">
            <v>73050</v>
          </cell>
        </row>
        <row r="1364">
          <cell r="A1364" t="str">
            <v>11181-10</v>
          </cell>
          <cell r="B1364" t="str">
            <v>N</v>
          </cell>
          <cell r="C1364" t="str">
            <v>Active</v>
          </cell>
          <cell r="D1364" t="str">
            <v>N - INFECTIOUS DISEASES</v>
          </cell>
          <cell r="E1364" t="str">
            <v>Deborah Joan Davidson</v>
          </cell>
          <cell r="F1364">
            <v>73050</v>
          </cell>
        </row>
        <row r="1365">
          <cell r="A1365" t="str">
            <v>11182-10</v>
          </cell>
          <cell r="B1365" t="str">
            <v>N</v>
          </cell>
          <cell r="C1365" t="str">
            <v>Active</v>
          </cell>
          <cell r="D1365" t="str">
            <v>N - Professor P Jones - Respiratory Medicine CS ~ Salary recharge- SGHT</v>
          </cell>
          <cell r="E1365" t="str">
            <v>Deborah Joan Davidson</v>
          </cell>
          <cell r="F1365">
            <v>73050</v>
          </cell>
        </row>
        <row r="1366">
          <cell r="A1366" t="str">
            <v>11183-10</v>
          </cell>
          <cell r="B1366" t="str">
            <v>C</v>
          </cell>
          <cell r="C1366" t="str">
            <v>Closed</v>
          </cell>
          <cell r="D1366" t="str">
            <v>N - CLINICAL HAEMATOLOGY</v>
          </cell>
          <cell r="E1366" t="str">
            <v>Mr M A Smith</v>
          </cell>
          <cell r="F1366">
            <v>73050</v>
          </cell>
        </row>
        <row r="1367">
          <cell r="A1367" t="str">
            <v>11184-10</v>
          </cell>
          <cell r="B1367" t="str">
            <v>C</v>
          </cell>
          <cell r="C1367" t="str">
            <v>Closed</v>
          </cell>
          <cell r="D1367" t="str">
            <v>N - MEDICINES POLICY</v>
          </cell>
          <cell r="E1367" t="str">
            <v>Mr M A Smith</v>
          </cell>
          <cell r="F1367">
            <v>73050</v>
          </cell>
        </row>
        <row r="1368">
          <cell r="A1368" t="str">
            <v>11185-10</v>
          </cell>
          <cell r="B1368" t="str">
            <v>N</v>
          </cell>
          <cell r="C1368" t="str">
            <v>Active</v>
          </cell>
          <cell r="D1368" t="str">
            <v>N -Prof Tariq Sadiq – Sexual Health &amp; HIV Medicine I&amp;I; Salary recharge SGHT CES</v>
          </cell>
          <cell r="E1368" t="str">
            <v>Deborah Joan Davidson</v>
          </cell>
          <cell r="F1368">
            <v>73050</v>
          </cell>
        </row>
        <row r="1369">
          <cell r="A1369" t="str">
            <v>11186-10</v>
          </cell>
          <cell r="B1369" t="str">
            <v>N</v>
          </cell>
          <cell r="C1369" t="str">
            <v>Active</v>
          </cell>
          <cell r="D1369" t="str">
            <v>N - Professor A Dalgleish - Oncology CS~ Salary recharge- SGHT</v>
          </cell>
          <cell r="E1369" t="str">
            <v>Deborah Joan Davidson</v>
          </cell>
          <cell r="F1369">
            <v>73050</v>
          </cell>
        </row>
        <row r="1370">
          <cell r="A1370" t="str">
            <v>11187-10</v>
          </cell>
          <cell r="B1370" t="str">
            <v>N</v>
          </cell>
          <cell r="C1370" t="str">
            <v>Active</v>
          </cell>
          <cell r="D1370" t="str">
            <v>N - Professor D Oliveira - Renal Medicine CS~ Salary recharge- SGHT</v>
          </cell>
          <cell r="E1370" t="str">
            <v>Deborah Joan Davidson</v>
          </cell>
          <cell r="F1370">
            <v>73050</v>
          </cell>
        </row>
        <row r="1371">
          <cell r="A1371" t="str">
            <v>11188-10</v>
          </cell>
          <cell r="B1371" t="str">
            <v>C</v>
          </cell>
          <cell r="C1371" t="str">
            <v>Closed</v>
          </cell>
          <cell r="D1371" t="str">
            <v>N - IMMUNOLOGY</v>
          </cell>
          <cell r="E1371" t="str">
            <v>Deborah Joan Davidson</v>
          </cell>
          <cell r="F1371">
            <v>73050</v>
          </cell>
        </row>
        <row r="1372">
          <cell r="A1372" t="str">
            <v>11189-10</v>
          </cell>
          <cell r="B1372" t="str">
            <v>N</v>
          </cell>
          <cell r="C1372" t="str">
            <v>Active</v>
          </cell>
          <cell r="D1372" t="str">
            <v>N - Rheumatology CFM – Dr N Sofat</v>
          </cell>
          <cell r="E1372" t="str">
            <v>Deborah Joan Davidson</v>
          </cell>
          <cell r="F1372">
            <v>73050</v>
          </cell>
        </row>
        <row r="1373">
          <cell r="A1373" t="str">
            <v>11190-10</v>
          </cell>
          <cell r="B1373" t="str">
            <v>C</v>
          </cell>
          <cell r="C1373" t="str">
            <v>Closed</v>
          </cell>
          <cell r="D1373" t="str">
            <v>N - OBSTETRICS &amp; GYNAECOLOGY CGD</v>
          </cell>
          <cell r="E1373" t="str">
            <v>Mr M A Smith</v>
          </cell>
          <cell r="F1373">
            <v>73050</v>
          </cell>
        </row>
        <row r="1374">
          <cell r="A1374" t="str">
            <v>11191-10</v>
          </cell>
          <cell r="B1374" t="str">
            <v>N</v>
          </cell>
          <cell r="C1374" t="str">
            <v>Active</v>
          </cell>
          <cell r="D1374" t="str">
            <v>N - OBSTETRICS &amp; GYNAECOLOGY CHG/CGJ</v>
          </cell>
          <cell r="E1374" t="str">
            <v>Deborah Joan Davidson</v>
          </cell>
          <cell r="F1374">
            <v>73050</v>
          </cell>
        </row>
        <row r="1375">
          <cell r="A1375" t="str">
            <v>11192-10</v>
          </cell>
          <cell r="B1375" t="str">
            <v>C</v>
          </cell>
          <cell r="C1375" t="str">
            <v>Closed</v>
          </cell>
          <cell r="D1375" t="str">
            <v>N - PAEDIATRICS</v>
          </cell>
          <cell r="E1375" t="str">
            <v>Deborah Joan Davidson</v>
          </cell>
          <cell r="F1375">
            <v>73050</v>
          </cell>
        </row>
        <row r="1376">
          <cell r="A1376" t="str">
            <v>11193-10</v>
          </cell>
          <cell r="B1376" t="str">
            <v>N</v>
          </cell>
          <cell r="C1376" t="str">
            <v>Active</v>
          </cell>
          <cell r="D1376" t="str">
            <v>N - CHILD HEALTH CHB</v>
          </cell>
          <cell r="E1376" t="str">
            <v>Deborah Joan Davidson</v>
          </cell>
          <cell r="F1376">
            <v>73050</v>
          </cell>
        </row>
        <row r="1377">
          <cell r="A1377" t="str">
            <v>11194-10</v>
          </cell>
          <cell r="B1377" t="str">
            <v>N</v>
          </cell>
          <cell r="C1377" t="str">
            <v>Active</v>
          </cell>
          <cell r="D1377" t="str">
            <v>N - CHILD HEALTH CHC</v>
          </cell>
          <cell r="E1377" t="str">
            <v>Deborah Joan Davidson</v>
          </cell>
          <cell r="F1377">
            <v>73050</v>
          </cell>
        </row>
        <row r="1378">
          <cell r="A1378" t="str">
            <v>11195-10</v>
          </cell>
          <cell r="B1378" t="str">
            <v>N</v>
          </cell>
          <cell r="C1378" t="str">
            <v>Active</v>
          </cell>
          <cell r="D1378" t="str">
            <v>N - MEDICAL EDUCATION</v>
          </cell>
          <cell r="E1378" t="str">
            <v>Deborah Joan Davidson</v>
          </cell>
          <cell r="F1378">
            <v>73050</v>
          </cell>
        </row>
        <row r="1379">
          <cell r="A1379" t="str">
            <v>11196-10</v>
          </cell>
          <cell r="B1379" t="str">
            <v>C</v>
          </cell>
          <cell r="C1379" t="str">
            <v>Closed</v>
          </cell>
          <cell r="D1379" t="str">
            <v>N - PROF WHINCUP EXCELLENCE</v>
          </cell>
          <cell r="E1379" t="str">
            <v>Deborah Joan Davidson</v>
          </cell>
          <cell r="F1379">
            <v>73050</v>
          </cell>
        </row>
        <row r="1380">
          <cell r="A1380" t="str">
            <v>11197-10</v>
          </cell>
          <cell r="B1380" t="str">
            <v>N</v>
          </cell>
          <cell r="C1380" t="str">
            <v>Active</v>
          </cell>
          <cell r="D1380" t="str">
            <v>N - Professor J Kaski - Cardiovascular Sciences CS ~ Salary recharge- SGHT</v>
          </cell>
          <cell r="E1380" t="str">
            <v>Deborah Joan Davidson</v>
          </cell>
          <cell r="F1380">
            <v>73050</v>
          </cell>
        </row>
        <row r="1381">
          <cell r="A1381" t="str">
            <v>11198-10</v>
          </cell>
          <cell r="B1381" t="str">
            <v>N</v>
          </cell>
          <cell r="C1381" t="str">
            <v>Active</v>
          </cell>
          <cell r="D1381" t="str">
            <v>N - Professor B Bell - Neurosurgery CS ~ Salary recharge- SGHT</v>
          </cell>
          <cell r="E1381" t="str">
            <v>Deborah Joan Davidson</v>
          </cell>
          <cell r="F1381">
            <v>73050</v>
          </cell>
        </row>
        <row r="1382">
          <cell r="A1382" t="str">
            <v>11199-10</v>
          </cell>
          <cell r="B1382" t="str">
            <v>N</v>
          </cell>
          <cell r="C1382" t="str">
            <v>Active</v>
          </cell>
          <cell r="D1382" t="str">
            <v>N - Dr C Lambert - Neurology (Stroke&amp; Dementia RC) ~ Salary recharge- SGHT</v>
          </cell>
          <cell r="E1382" t="str">
            <v>Deborah Joan Davidson</v>
          </cell>
          <cell r="F1382">
            <v>73050</v>
          </cell>
        </row>
        <row r="1383">
          <cell r="A1383" t="str">
            <v>11200-10</v>
          </cell>
          <cell r="B1383" t="str">
            <v>N</v>
          </cell>
          <cell r="C1383" t="str">
            <v>Active</v>
          </cell>
          <cell r="D1383" t="str">
            <v>N - Dr G Nicholson - Anaesthesia CS ~ Salary recharge- SGHT</v>
          </cell>
          <cell r="E1383" t="str">
            <v>Deborah Joan Davidson</v>
          </cell>
          <cell r="F1383">
            <v>73050</v>
          </cell>
        </row>
        <row r="1384">
          <cell r="A1384" t="str">
            <v>11201-10</v>
          </cell>
          <cell r="B1384" t="str">
            <v>C</v>
          </cell>
          <cell r="C1384" t="str">
            <v>Closed</v>
          </cell>
          <cell r="D1384" t="str">
            <v>N - ANAESTHESIA</v>
          </cell>
          <cell r="E1384" t="str">
            <v>Deborah Joan Davidson</v>
          </cell>
          <cell r="F1384">
            <v>73050</v>
          </cell>
        </row>
        <row r="1385">
          <cell r="A1385" t="str">
            <v>11202-10</v>
          </cell>
          <cell r="B1385" t="str">
            <v>C</v>
          </cell>
          <cell r="C1385" t="str">
            <v>Closed</v>
          </cell>
          <cell r="D1385" t="str">
            <v>N - Miss R Elms - Biomedical Scientist CS ~ Salary recharge- SGHT</v>
          </cell>
          <cell r="E1385" t="str">
            <v>Deborah Joan Davidson</v>
          </cell>
          <cell r="F1385">
            <v>73050</v>
          </cell>
        </row>
        <row r="1386">
          <cell r="A1386" t="str">
            <v>11203-10</v>
          </cell>
          <cell r="B1386" t="str">
            <v>C</v>
          </cell>
          <cell r="C1386" t="str">
            <v>Closed</v>
          </cell>
          <cell r="D1386" t="str">
            <v>N - Mr D Element - Chief Biomedical Sciences/Safety CS~ Salary recharge- SGHT</v>
          </cell>
          <cell r="E1386" t="str">
            <v>Deborah Joan Davidson</v>
          </cell>
          <cell r="F1386">
            <v>73050</v>
          </cell>
        </row>
        <row r="1387">
          <cell r="A1387" t="str">
            <v>11204-10</v>
          </cell>
          <cell r="B1387" t="str">
            <v>C</v>
          </cell>
          <cell r="C1387" t="str">
            <v>Closed</v>
          </cell>
          <cell r="D1387" t="str">
            <v>N - HISTOPATHOLOGY EHM</v>
          </cell>
          <cell r="E1387" t="str">
            <v>Deborah Joan Davidson</v>
          </cell>
          <cell r="F1387">
            <v>73050</v>
          </cell>
        </row>
        <row r="1388">
          <cell r="A1388" t="str">
            <v>11205-10</v>
          </cell>
          <cell r="B1388" t="str">
            <v>N</v>
          </cell>
          <cell r="C1388" t="str">
            <v>Active</v>
          </cell>
          <cell r="D1388" t="str">
            <v>N - MEDICAL MICROBIOLOGY</v>
          </cell>
          <cell r="E1388" t="str">
            <v>Deborah Joan Davidson</v>
          </cell>
          <cell r="F1388">
            <v>73050</v>
          </cell>
        </row>
        <row r="1389">
          <cell r="A1389" t="str">
            <v>11206-10</v>
          </cell>
          <cell r="B1389" t="str">
            <v>C</v>
          </cell>
          <cell r="C1389" t="str">
            <v>Closed</v>
          </cell>
          <cell r="D1389" t="str">
            <v>N - HISTOPATHOLOGY</v>
          </cell>
          <cell r="E1389" t="str">
            <v>Deborah Joan Davidson</v>
          </cell>
          <cell r="F1389">
            <v>73050</v>
          </cell>
        </row>
        <row r="1390">
          <cell r="A1390" t="str">
            <v>11207-10</v>
          </cell>
          <cell r="B1390" t="str">
            <v>C</v>
          </cell>
          <cell r="C1390" t="str">
            <v>Closed</v>
          </cell>
          <cell r="D1390" t="str">
            <v>N - PATHOLOGY</v>
          </cell>
          <cell r="E1390" t="str">
            <v>Mr M A Smith</v>
          </cell>
          <cell r="F1390">
            <v>73050</v>
          </cell>
        </row>
        <row r="1391">
          <cell r="A1391" t="str">
            <v>11208-10</v>
          </cell>
          <cell r="B1391" t="str">
            <v>C</v>
          </cell>
          <cell r="C1391" t="str">
            <v>Closed</v>
          </cell>
          <cell r="D1391" t="str">
            <v>N - PALLIATIVE CARE</v>
          </cell>
          <cell r="E1391" t="str">
            <v>Deborah Joan Davidson</v>
          </cell>
          <cell r="F1391">
            <v>73050</v>
          </cell>
        </row>
        <row r="1392">
          <cell r="A1392" t="str">
            <v>11209-10</v>
          </cell>
          <cell r="B1392" t="str">
            <v>N</v>
          </cell>
          <cell r="C1392" t="str">
            <v>Active</v>
          </cell>
          <cell r="D1392" t="str">
            <v>N - Dr T Antonios - Physiological Medicine CS ~ Salary recharge- SGHT</v>
          </cell>
          <cell r="E1392" t="str">
            <v>Deborah Joan Davidson</v>
          </cell>
          <cell r="F1392">
            <v>73050</v>
          </cell>
        </row>
        <row r="1393">
          <cell r="A1393" t="str">
            <v>11210-10</v>
          </cell>
          <cell r="B1393" t="str">
            <v>C</v>
          </cell>
          <cell r="C1393" t="str">
            <v>Closed</v>
          </cell>
          <cell r="D1393" t="str">
            <v>N - CHAIR OF VASCULAR SURGERY</v>
          </cell>
          <cell r="E1393" t="str">
            <v>Deborah Joan Davidson</v>
          </cell>
          <cell r="F1393">
            <v>73050</v>
          </cell>
        </row>
        <row r="1394">
          <cell r="A1394" t="str">
            <v>11211-10</v>
          </cell>
          <cell r="B1394" t="str">
            <v>C</v>
          </cell>
          <cell r="C1394" t="str">
            <v>Closed</v>
          </cell>
          <cell r="D1394" t="str">
            <v>N - GENERAL PRACTICE</v>
          </cell>
          <cell r="E1394" t="str">
            <v>Deborah Joan Davidson</v>
          </cell>
          <cell r="F1394">
            <v>73050</v>
          </cell>
        </row>
        <row r="1395">
          <cell r="A1395" t="str">
            <v>11212-10</v>
          </cell>
          <cell r="B1395" t="str">
            <v>N</v>
          </cell>
          <cell r="C1395" t="str">
            <v>Active</v>
          </cell>
          <cell r="D1395" t="str">
            <v>N1 - JREO Posts (CRN Funded)</v>
          </cell>
          <cell r="E1395" t="str">
            <v>Mark Stephen Cranmer</v>
          </cell>
          <cell r="F1395">
            <v>73050</v>
          </cell>
        </row>
        <row r="1396">
          <cell r="A1396" t="str">
            <v>11212-11</v>
          </cell>
          <cell r="B1396" t="str">
            <v>N</v>
          </cell>
          <cell r="C1396" t="str">
            <v>Active</v>
          </cell>
          <cell r="D1396" t="str">
            <v>N1 - JREO Posts (Commercial Funded)</v>
          </cell>
          <cell r="E1396" t="str">
            <v>Mark Stephen Cranmer</v>
          </cell>
          <cell r="F1396">
            <v>73050</v>
          </cell>
        </row>
        <row r="1397">
          <cell r="A1397" t="str">
            <v>11212-12</v>
          </cell>
          <cell r="B1397" t="str">
            <v>N</v>
          </cell>
          <cell r="C1397" t="str">
            <v>Active</v>
          </cell>
          <cell r="D1397" t="str">
            <v>N1 - CRN staff recharges - St George´s core ("blue")</v>
          </cell>
          <cell r="E1397" t="str">
            <v>Mark Stephen Cranmer</v>
          </cell>
          <cell r="F1397">
            <v>73050</v>
          </cell>
        </row>
        <row r="1398">
          <cell r="A1398" t="str">
            <v>11212-13</v>
          </cell>
          <cell r="B1398" t="str">
            <v>N</v>
          </cell>
          <cell r="C1398" t="str">
            <v>Active</v>
          </cell>
          <cell r="D1398" t="str">
            <v>N1 - CRN staff recharges - divisional ("green")</v>
          </cell>
          <cell r="E1398" t="str">
            <v>Mark Stephen Cranmer</v>
          </cell>
          <cell r="F1398">
            <v>73050</v>
          </cell>
        </row>
        <row r="1399">
          <cell r="A1399" t="str">
            <v>11212-14</v>
          </cell>
          <cell r="B1399" t="str">
            <v>N</v>
          </cell>
          <cell r="C1399" t="str">
            <v>Active</v>
          </cell>
          <cell r="D1399" t="str">
            <v>N1 - Non-CRN staff recharges (research)</v>
          </cell>
          <cell r="E1399" t="str">
            <v>Mark Stephen Cranmer</v>
          </cell>
          <cell r="F1399">
            <v>73050</v>
          </cell>
        </row>
        <row r="1400">
          <cell r="A1400" t="str">
            <v>11212-15</v>
          </cell>
          <cell r="B1400" t="str">
            <v>N</v>
          </cell>
          <cell r="C1400" t="str">
            <v>Active</v>
          </cell>
          <cell r="D1400" t="str">
            <v>N1 - St G Hospital Charity Staff Recharges</v>
          </cell>
          <cell r="E1400" t="str">
            <v>Mark Stephen Cranmer</v>
          </cell>
          <cell r="F1400">
            <v>73050</v>
          </cell>
        </row>
        <row r="1401">
          <cell r="A1401" t="str">
            <v>11213-10</v>
          </cell>
          <cell r="B1401" t="str">
            <v>C</v>
          </cell>
          <cell r="C1401" t="str">
            <v>Closed</v>
          </cell>
          <cell r="D1401" t="str">
            <v>N - VASCULAR SURGICAL SCIENCES</v>
          </cell>
          <cell r="E1401" t="str">
            <v>Deborah Joan Davidson</v>
          </cell>
          <cell r="F1401">
            <v>73050</v>
          </cell>
        </row>
        <row r="1402">
          <cell r="A1402" t="str">
            <v>11214-10</v>
          </cell>
          <cell r="B1402" t="str">
            <v>C</v>
          </cell>
          <cell r="C1402" t="str">
            <v>Closed</v>
          </cell>
          <cell r="D1402" t="str">
            <v>N - A Phase II Randomized, Placebo-Controlle</v>
          </cell>
          <cell r="E1402" t="str">
            <v>Deborah Joan Davidson</v>
          </cell>
          <cell r="F1402">
            <v>73050</v>
          </cell>
        </row>
        <row r="1403">
          <cell r="A1403" t="str">
            <v>11215-10</v>
          </cell>
          <cell r="B1403" t="str">
            <v>N</v>
          </cell>
          <cell r="C1403" t="str">
            <v>Active</v>
          </cell>
          <cell r="D1403" t="str">
            <v>N - HEFCE-NHS Clinical Senior Lectureship</v>
          </cell>
          <cell r="E1403" t="str">
            <v>Deborah Joan Davidson</v>
          </cell>
          <cell r="F1403">
            <v>73050</v>
          </cell>
        </row>
        <row r="1404">
          <cell r="A1404" t="str">
            <v>11216-10</v>
          </cell>
          <cell r="B1404" t="str">
            <v>N</v>
          </cell>
          <cell r="C1404" t="str">
            <v>Active</v>
          </cell>
          <cell r="D1404" t="str">
            <v>N1 - Clinical Research Facility</v>
          </cell>
          <cell r="E1404" t="str">
            <v>Mark Stephen Cranmer</v>
          </cell>
          <cell r="F1404">
            <v>73050</v>
          </cell>
        </row>
        <row r="1405">
          <cell r="A1405" t="str">
            <v>11217-10</v>
          </cell>
          <cell r="B1405" t="str">
            <v>C</v>
          </cell>
          <cell r="C1405" t="str">
            <v>Closed</v>
          </cell>
          <cell r="D1405" t="str">
            <v>N - R&amp;D Coordinating expenses</v>
          </cell>
          <cell r="E1405" t="str">
            <v>Deborah Joan Davidson</v>
          </cell>
          <cell r="F1405">
            <v>73050</v>
          </cell>
        </row>
        <row r="1406">
          <cell r="A1406" t="str">
            <v>11218-10</v>
          </cell>
          <cell r="B1406" t="str">
            <v>C</v>
          </cell>
          <cell r="C1406" t="str">
            <v>Closed</v>
          </cell>
          <cell r="D1406" t="str">
            <v>N - Senior Clinical Lecturer</v>
          </cell>
          <cell r="E1406" t="str">
            <v>Mr M A Smith</v>
          </cell>
          <cell r="F1406">
            <v>73050</v>
          </cell>
        </row>
        <row r="1407">
          <cell r="A1407" t="str">
            <v>11219-10</v>
          </cell>
          <cell r="B1407" t="str">
            <v>N</v>
          </cell>
          <cell r="C1407" t="str">
            <v>Active</v>
          </cell>
          <cell r="D1407" t="str">
            <v>N - Clinical Staff recharges</v>
          </cell>
          <cell r="E1407" t="str">
            <v>Deborah Joan Davidson</v>
          </cell>
          <cell r="F1407">
            <v>73050</v>
          </cell>
        </row>
        <row r="1408">
          <cell r="A1408" t="str">
            <v>11220-10</v>
          </cell>
          <cell r="B1408" t="str">
            <v>N</v>
          </cell>
          <cell r="C1408" t="str">
            <v>Active</v>
          </cell>
          <cell r="D1408" t="str">
            <v>N - Support staff recharges</v>
          </cell>
          <cell r="E1408" t="str">
            <v>Deborah Joan Davidson</v>
          </cell>
          <cell r="F1408">
            <v>73050</v>
          </cell>
        </row>
        <row r="1409">
          <cell r="A1409" t="str">
            <v>11221-10</v>
          </cell>
          <cell r="B1409" t="str">
            <v>C</v>
          </cell>
          <cell r="C1409" t="str">
            <v>Closed</v>
          </cell>
          <cell r="D1409" t="str">
            <v>N - Mental Health non-pay</v>
          </cell>
          <cell r="E1409" t="str">
            <v>Deborah Joan Davidson</v>
          </cell>
          <cell r="F1409">
            <v>73050</v>
          </cell>
        </row>
        <row r="1410">
          <cell r="A1410" t="str">
            <v>11222-10</v>
          </cell>
          <cell r="B1410" t="str">
            <v>C</v>
          </cell>
          <cell r="C1410" t="str">
            <v>Closed</v>
          </cell>
          <cell r="D1410" t="str">
            <v>N - Mental Health salaries</v>
          </cell>
          <cell r="E1410" t="str">
            <v>Mr M A Smith</v>
          </cell>
          <cell r="F1410">
            <v>73050</v>
          </cell>
        </row>
        <row r="1411">
          <cell r="A1411" t="str">
            <v>11223-10</v>
          </cell>
          <cell r="B1411" t="str">
            <v>C</v>
          </cell>
          <cell r="C1411" t="str">
            <v>Closed</v>
          </cell>
          <cell r="D1411" t="str">
            <v>N - Pathfinder - Library budget</v>
          </cell>
          <cell r="E1411" t="str">
            <v>Nigel Lyons Gwynne Eastman</v>
          </cell>
          <cell r="F1411">
            <v>73050</v>
          </cell>
        </row>
        <row r="1412">
          <cell r="A1412" t="str">
            <v>11224-10</v>
          </cell>
          <cell r="B1412" t="str">
            <v>C</v>
          </cell>
          <cell r="C1412" t="str">
            <v>Closed</v>
          </cell>
          <cell r="D1412" t="str">
            <v>N - Forensic Psychiatry - do not invoice</v>
          </cell>
          <cell r="E1412" t="str">
            <v>Nigel Lyons Gwynne Eastman</v>
          </cell>
          <cell r="F1412">
            <v>73050</v>
          </cell>
        </row>
        <row r="1413">
          <cell r="A1413" t="str">
            <v>11225-10</v>
          </cell>
          <cell r="B1413" t="str">
            <v>C</v>
          </cell>
          <cell r="C1413" t="str">
            <v>Closed</v>
          </cell>
          <cell r="D1413" t="str">
            <v>O - MH salaries</v>
          </cell>
          <cell r="E1413" t="str">
            <v>David Peter Strachan</v>
          </cell>
          <cell r="F1413">
            <v>73050</v>
          </cell>
        </row>
        <row r="1414">
          <cell r="A1414" t="str">
            <v>11226-10</v>
          </cell>
          <cell r="B1414" t="str">
            <v>N</v>
          </cell>
          <cell r="C1414" t="str">
            <v>Active</v>
          </cell>
          <cell r="D1414" t="str">
            <v>N - Anaesthetic sessions by Barbara Philips</v>
          </cell>
          <cell r="E1414" t="str">
            <v>Deborah Joan Davidson</v>
          </cell>
          <cell r="F1414">
            <v>73050</v>
          </cell>
        </row>
        <row r="1415">
          <cell r="A1415" t="str">
            <v>11227-10</v>
          </cell>
          <cell r="B1415" t="str">
            <v>N</v>
          </cell>
          <cell r="C1415" t="str">
            <v>Active</v>
          </cell>
          <cell r="D1415" t="str">
            <v>N - Non-executive directorship - St Helier</v>
          </cell>
          <cell r="E1415" t="str">
            <v>Deborah Joan Davidson</v>
          </cell>
          <cell r="F1415">
            <v>73050</v>
          </cell>
        </row>
        <row r="1416">
          <cell r="A1416" t="str">
            <v>11228-10</v>
          </cell>
          <cell r="B1416" t="str">
            <v>C</v>
          </cell>
          <cell r="C1416" t="str">
            <v>Closed</v>
          </cell>
          <cell r="D1416" t="str">
            <v>N - Provision of Statistical Advice &amp; Design</v>
          </cell>
          <cell r="E1416" t="str">
            <v>Mr M A Smith</v>
          </cell>
          <cell r="F1416">
            <v>73050</v>
          </cell>
        </row>
        <row r="1417">
          <cell r="A1417" t="str">
            <v>11229-10</v>
          </cell>
          <cell r="B1417" t="str">
            <v>C</v>
          </cell>
          <cell r="C1417" t="str">
            <v>Closed</v>
          </cell>
          <cell r="D1417" t="str">
            <v>N - Flexible Training Clinical Lectureship</v>
          </cell>
          <cell r="E1417" t="str">
            <v>Deborah Joan Davidson</v>
          </cell>
          <cell r="F1417">
            <v>73050</v>
          </cell>
        </row>
        <row r="1418">
          <cell r="A1418" t="str">
            <v>11230-10</v>
          </cell>
          <cell r="B1418" t="str">
            <v>C</v>
          </cell>
          <cell r="C1418" t="str">
            <v>Closed</v>
          </cell>
          <cell r="D1418" t="str">
            <v>N - Secondment Dr Ian Hastie</v>
          </cell>
          <cell r="E1418" t="str">
            <v>Mr M A Smith</v>
          </cell>
          <cell r="F1418">
            <v>73050</v>
          </cell>
        </row>
        <row r="1419">
          <cell r="A1419" t="str">
            <v>11231-10</v>
          </cell>
          <cell r="B1419" t="str">
            <v>C</v>
          </cell>
          <cell r="C1419" t="str">
            <v>Closed</v>
          </cell>
          <cell r="D1419" t="str">
            <v>N - TPMDE - Postgrad. Education</v>
          </cell>
          <cell r="E1419" t="str">
            <v>Deborah Joan Davidson</v>
          </cell>
          <cell r="F1419">
            <v>73050</v>
          </cell>
        </row>
        <row r="1420">
          <cell r="A1420" t="str">
            <v>11232-10</v>
          </cell>
          <cell r="B1420" t="str">
            <v>C</v>
          </cell>
          <cell r="C1420" t="str">
            <v>Closed</v>
          </cell>
          <cell r="D1420" t="str">
            <v>N - Foundation School</v>
          </cell>
          <cell r="E1420" t="str">
            <v>Deborah Joan Davidson</v>
          </cell>
          <cell r="F1420">
            <v>73050</v>
          </cell>
        </row>
        <row r="1421">
          <cell r="A1421" t="str">
            <v>11233-10</v>
          </cell>
          <cell r="B1421" t="str">
            <v>C</v>
          </cell>
          <cell r="C1421" t="str">
            <v>Closed</v>
          </cell>
          <cell r="D1421" t="str">
            <v>N - Chairman of the STC secretary</v>
          </cell>
          <cell r="E1421" t="str">
            <v>Mr M A Smith</v>
          </cell>
          <cell r="F1421">
            <v>73050</v>
          </cell>
        </row>
        <row r="1422">
          <cell r="A1422" t="str">
            <v>11234-10</v>
          </cell>
          <cell r="B1422" t="str">
            <v>C</v>
          </cell>
          <cell r="C1422" t="str">
            <v>Closed</v>
          </cell>
          <cell r="D1422" t="str">
            <v>N - Academic Clinical Fellowship Programmes</v>
          </cell>
          <cell r="E1422" t="str">
            <v>Patricia Mary Hughes</v>
          </cell>
          <cell r="F1422">
            <v>73050</v>
          </cell>
        </row>
        <row r="1423">
          <cell r="A1423" t="str">
            <v>11235-10</v>
          </cell>
          <cell r="B1423" t="str">
            <v>C</v>
          </cell>
          <cell r="C1423" t="str">
            <v>Closed</v>
          </cell>
          <cell r="D1423" t="str">
            <v>N - MADEL Contract 2007/2008</v>
          </cell>
          <cell r="E1423" t="str">
            <v>Mr M A Smith</v>
          </cell>
          <cell r="F1423">
            <v>73050</v>
          </cell>
        </row>
        <row r="1424">
          <cell r="A1424" t="str">
            <v>11236-10</v>
          </cell>
          <cell r="B1424" t="str">
            <v>C</v>
          </cell>
          <cell r="C1424" t="str">
            <v>Closed</v>
          </cell>
          <cell r="D1424" t="str">
            <v>N - Walport Clinical lectureship</v>
          </cell>
          <cell r="E1424" t="str">
            <v>Deborah Joan Davidson</v>
          </cell>
          <cell r="F1424">
            <v>73050</v>
          </cell>
        </row>
        <row r="1425">
          <cell r="A1425" t="str">
            <v>11237-10</v>
          </cell>
          <cell r="B1425" t="str">
            <v>C</v>
          </cell>
          <cell r="C1425" t="str">
            <v>Closed</v>
          </cell>
          <cell r="D1425" t="str">
            <v>N - ACF in General Surgery</v>
          </cell>
          <cell r="E1425" t="str">
            <v>Deborah Joan Davidson</v>
          </cell>
          <cell r="F1425">
            <v>73050</v>
          </cell>
        </row>
        <row r="1426">
          <cell r="A1426" t="str">
            <v>11238-10</v>
          </cell>
          <cell r="B1426" t="str">
            <v>C</v>
          </cell>
          <cell r="C1426" t="str">
            <v>Closed</v>
          </cell>
          <cell r="D1426" t="str">
            <v>N - MADEL contract 2008/09</v>
          </cell>
          <cell r="E1426" t="str">
            <v>Deborah Joan Davidson</v>
          </cell>
          <cell r="F1426">
            <v>73050</v>
          </cell>
        </row>
        <row r="1427">
          <cell r="A1427" t="str">
            <v>11239-10</v>
          </cell>
          <cell r="B1427" t="str">
            <v>N</v>
          </cell>
          <cell r="C1427" t="str">
            <v>Active</v>
          </cell>
          <cell r="D1427" t="str">
            <v>N - LDA (MADEL) FUNDING</v>
          </cell>
          <cell r="E1427" t="str">
            <v>Deborah Joan Davidson</v>
          </cell>
          <cell r="F1427">
            <v>73050</v>
          </cell>
        </row>
        <row r="1428">
          <cell r="A1428" t="str">
            <v>11240-10</v>
          </cell>
          <cell r="B1428" t="str">
            <v>N</v>
          </cell>
          <cell r="C1428" t="str">
            <v>Active</v>
          </cell>
          <cell r="D1428" t="str">
            <v>O - MADEL Academic Training</v>
          </cell>
          <cell r="E1428" t="str">
            <v>Nidhi Sofat</v>
          </cell>
          <cell r="F1428">
            <v>73050</v>
          </cell>
        </row>
        <row r="1429">
          <cell r="A1429" t="str">
            <v>11241-10</v>
          </cell>
          <cell r="B1429" t="str">
            <v>C</v>
          </cell>
          <cell r="C1429" t="str">
            <v>Closed</v>
          </cell>
          <cell r="D1429" t="str">
            <v>N - Prof Hiltons Clinical Excellence award</v>
          </cell>
          <cell r="E1429" t="str">
            <v>Deborah Joan Davidson</v>
          </cell>
          <cell r="F1429">
            <v>73050</v>
          </cell>
        </row>
        <row r="1430">
          <cell r="A1430" t="str">
            <v>11242-10</v>
          </cell>
          <cell r="B1430" t="str">
            <v>C</v>
          </cell>
          <cell r="C1430" t="str">
            <v>Closed</v>
          </cell>
          <cell r="D1430" t="str">
            <v>N - CHI National Clinical Audit Carotid Enda</v>
          </cell>
          <cell r="E1430" t="str">
            <v>Mr M A Smith</v>
          </cell>
          <cell r="F1430">
            <v>73050</v>
          </cell>
        </row>
        <row r="1431">
          <cell r="A1431" t="str">
            <v>11243-10</v>
          </cell>
          <cell r="B1431" t="str">
            <v>C</v>
          </cell>
          <cell r="C1431" t="str">
            <v>Closed</v>
          </cell>
          <cell r="D1431" t="str">
            <v>N - ICDP MoU activities</v>
          </cell>
          <cell r="E1431" t="str">
            <v>Deborah Joan Davidson</v>
          </cell>
          <cell r="F1431">
            <v>73050</v>
          </cell>
        </row>
        <row r="1432">
          <cell r="A1432" t="str">
            <v>11244-10</v>
          </cell>
          <cell r="B1432" t="str">
            <v>C</v>
          </cell>
          <cell r="C1432" t="str">
            <v>Closed</v>
          </cell>
          <cell r="D1432" t="str">
            <v>N - Undergraduate Medical Curriculum Develop</v>
          </cell>
          <cell r="E1432" t="str">
            <v>Professor A H Ghodse</v>
          </cell>
          <cell r="F1432">
            <v>73050</v>
          </cell>
        </row>
        <row r="1433">
          <cell r="A1433" t="str">
            <v>11245-10</v>
          </cell>
          <cell r="B1433" t="str">
            <v>C</v>
          </cell>
          <cell r="C1433" t="str">
            <v>Closed</v>
          </cell>
          <cell r="D1433" t="str">
            <v>N - Prof Southgate 2 sessions - MMC</v>
          </cell>
          <cell r="E1433" t="str">
            <v>Anthony Senior</v>
          </cell>
          <cell r="F1433">
            <v>73050</v>
          </cell>
        </row>
        <row r="1434">
          <cell r="A1434" t="str">
            <v>11246-10</v>
          </cell>
          <cell r="B1434" t="str">
            <v>C</v>
          </cell>
          <cell r="C1434" t="str">
            <v>Closed</v>
          </cell>
          <cell r="D1434" t="str">
            <v>N - Academic Staff Salaries</v>
          </cell>
          <cell r="E1434" t="str">
            <v>Deborah Joan Davidson</v>
          </cell>
          <cell r="F1434">
            <v>73050</v>
          </cell>
        </row>
        <row r="1435">
          <cell r="A1435" t="str">
            <v>11247-10</v>
          </cell>
          <cell r="B1435" t="str">
            <v>C</v>
          </cell>
          <cell r="C1435" t="str">
            <v>Closed</v>
          </cell>
          <cell r="D1435" t="str">
            <v>N - Substance misuse in the UG Medical Curri</v>
          </cell>
          <cell r="E1435" t="str">
            <v>Deborah Joan Davidson</v>
          </cell>
          <cell r="F1435">
            <v>73050</v>
          </cell>
        </row>
        <row r="1436">
          <cell r="A1436" t="str">
            <v>11248-10</v>
          </cell>
          <cell r="B1436" t="str">
            <v>N</v>
          </cell>
          <cell r="C1436" t="str">
            <v>Active</v>
          </cell>
          <cell r="D1436" t="str">
            <v>N - Secondment L Southgate MSC</v>
          </cell>
          <cell r="E1436" t="str">
            <v>Deborah Joan Davidson</v>
          </cell>
          <cell r="F1436">
            <v>73050</v>
          </cell>
        </row>
        <row r="1437">
          <cell r="A1437" t="str">
            <v>11249-10</v>
          </cell>
          <cell r="B1437" t="str">
            <v>C</v>
          </cell>
          <cell r="C1437" t="str">
            <v>Closed</v>
          </cell>
          <cell r="D1437" t="str">
            <v>N - Dr G McGauley - Reader in Forensic Psychotherapy: CEA Recharge - CNWL NHS Trust</v>
          </cell>
          <cell r="E1437" t="str">
            <v>Deborah Joan Davidson</v>
          </cell>
          <cell r="F1437">
            <v>42723</v>
          </cell>
        </row>
        <row r="1438">
          <cell r="A1438" t="str">
            <v>11250-10</v>
          </cell>
          <cell r="B1438" t="str">
            <v>C</v>
          </cell>
          <cell r="C1438" t="str">
            <v>Closed</v>
          </cell>
          <cell r="D1438" t="str">
            <v>N - Secretary to Senior Clinical Lecturer</v>
          </cell>
          <cell r="E1438" t="str">
            <v>Mr M A Smith</v>
          </cell>
          <cell r="F1438">
            <v>73050</v>
          </cell>
        </row>
        <row r="1439">
          <cell r="A1439" t="str">
            <v>11251-10</v>
          </cell>
          <cell r="B1439" t="str">
            <v>C</v>
          </cell>
          <cell r="C1439" t="str">
            <v>Closed</v>
          </cell>
          <cell r="D1439" t="str">
            <v>N - Analytical Unit - Non research service w</v>
          </cell>
          <cell r="E1439" t="str">
            <v>Deborah Joan Davidson</v>
          </cell>
          <cell r="F1439">
            <v>73050</v>
          </cell>
        </row>
        <row r="1440">
          <cell r="A1440" t="str">
            <v>11252-10</v>
          </cell>
          <cell r="B1440" t="str">
            <v>C</v>
          </cell>
          <cell r="C1440" t="str">
            <v>Closed</v>
          </cell>
          <cell r="D1440" t="str">
            <v>N - Crestacare</v>
          </cell>
          <cell r="E1440" t="str">
            <v>Deborah Joan Davidson</v>
          </cell>
          <cell r="F1440">
            <v>73050</v>
          </cell>
        </row>
        <row r="1441">
          <cell r="A1441" t="str">
            <v>11253-10</v>
          </cell>
          <cell r="B1441" t="str">
            <v>C</v>
          </cell>
          <cell r="C1441" t="str">
            <v>Closed</v>
          </cell>
          <cell r="D1441" t="str">
            <v>N - Training and development initiatives for</v>
          </cell>
          <cell r="E1441" t="str">
            <v>Mr M A Smith</v>
          </cell>
          <cell r="F1441">
            <v>73050</v>
          </cell>
        </row>
        <row r="1442">
          <cell r="A1442" t="str">
            <v>11254-10</v>
          </cell>
          <cell r="B1442" t="str">
            <v>C</v>
          </cell>
          <cell r="C1442" t="str">
            <v>Closed</v>
          </cell>
          <cell r="D1442" t="str">
            <v>N - Prof HR Anderson - Distinction award</v>
          </cell>
          <cell r="E1442" t="str">
            <v>Deborah Joan Davidson</v>
          </cell>
          <cell r="F1442">
            <v>73050</v>
          </cell>
        </row>
        <row r="1443">
          <cell r="A1443" t="str">
            <v>11255-10</v>
          </cell>
          <cell r="B1443" t="str">
            <v>C</v>
          </cell>
          <cell r="C1443" t="str">
            <v>Closed</v>
          </cell>
          <cell r="D1443" t="str">
            <v>N - Publications</v>
          </cell>
          <cell r="E1443" t="str">
            <v>Deborah Joan Davidson</v>
          </cell>
          <cell r="F1443">
            <v>73050</v>
          </cell>
        </row>
        <row r="1444">
          <cell r="A1444" t="str">
            <v>11256-10</v>
          </cell>
          <cell r="B1444" t="str">
            <v>C</v>
          </cell>
          <cell r="C1444" t="str">
            <v>Closed</v>
          </cell>
          <cell r="D1444" t="str">
            <v>N - Sales of National Programme on Substance</v>
          </cell>
          <cell r="E1444" t="str">
            <v>Deborah Joan Davidson</v>
          </cell>
          <cell r="F1444">
            <v>73050</v>
          </cell>
        </row>
        <row r="1445">
          <cell r="A1445" t="str">
            <v>11257-10</v>
          </cell>
          <cell r="B1445" t="str">
            <v>C</v>
          </cell>
          <cell r="C1445" t="str">
            <v>Closed</v>
          </cell>
          <cell r="D1445" t="str">
            <v>N - Electrocardiogram Measurement</v>
          </cell>
          <cell r="E1445" t="str">
            <v>Marek Malik</v>
          </cell>
          <cell r="F1445">
            <v>73050</v>
          </cell>
        </row>
        <row r="1446">
          <cell r="A1446" t="str">
            <v>11258-10</v>
          </cell>
          <cell r="B1446" t="str">
            <v>N</v>
          </cell>
          <cell r="C1446" t="str">
            <v>Active</v>
          </cell>
          <cell r="D1446" t="str">
            <v>N - Secretarial Support</v>
          </cell>
          <cell r="E1446" t="str">
            <v>Deborah Joan Davidson</v>
          </cell>
          <cell r="F1446">
            <v>73050</v>
          </cell>
        </row>
        <row r="1447">
          <cell r="A1447" t="str">
            <v>11259-10</v>
          </cell>
          <cell r="B1447" t="str">
            <v>C</v>
          </cell>
          <cell r="C1447" t="str">
            <v>Closed</v>
          </cell>
          <cell r="D1447" t="str">
            <v>N - GP SIFT Reserve</v>
          </cell>
          <cell r="E1447" t="str">
            <v>Katherine Anne Pigott</v>
          </cell>
          <cell r="F1447">
            <v>73050</v>
          </cell>
        </row>
        <row r="1448">
          <cell r="A1448" t="str">
            <v>11260-10</v>
          </cell>
          <cell r="B1448" t="str">
            <v>C</v>
          </cell>
          <cell r="C1448" t="str">
            <v>Closed</v>
          </cell>
          <cell r="D1448" t="str">
            <v>N - ICDP core budget</v>
          </cell>
          <cell r="E1448" t="str">
            <v>Deborah Joan Davidson</v>
          </cell>
          <cell r="F1448">
            <v>73050</v>
          </cell>
        </row>
        <row r="1449">
          <cell r="A1449" t="str">
            <v>11261-10</v>
          </cell>
          <cell r="B1449" t="str">
            <v>C</v>
          </cell>
          <cell r="C1449" t="str">
            <v>Closed</v>
          </cell>
          <cell r="D1449" t="str">
            <v>N - Summer School</v>
          </cell>
          <cell r="E1449" t="str">
            <v>John Stewart Axford</v>
          </cell>
          <cell r="F1449">
            <v>73050</v>
          </cell>
        </row>
        <row r="1450">
          <cell r="A1450" t="str">
            <v>11262-10</v>
          </cell>
          <cell r="B1450" t="str">
            <v>C</v>
          </cell>
          <cell r="C1450" t="str">
            <v>Closed</v>
          </cell>
          <cell r="D1450" t="str">
            <v>N - Academic Assistants PCGs</v>
          </cell>
          <cell r="E1450" t="str">
            <v>Sean Hilton</v>
          </cell>
          <cell r="F1450">
            <v>73050</v>
          </cell>
        </row>
        <row r="1451">
          <cell r="A1451" t="str">
            <v>11263-10</v>
          </cell>
          <cell r="B1451" t="str">
            <v>N</v>
          </cell>
          <cell r="C1451" t="str">
            <v>Active</v>
          </cell>
          <cell r="D1451" t="str">
            <v>N- Infection &amp; Immunity - Salary recharges</v>
          </cell>
          <cell r="E1451" t="str">
            <v>Deborah Joan Davidson</v>
          </cell>
          <cell r="F1451">
            <v>73050</v>
          </cell>
        </row>
        <row r="1452">
          <cell r="A1452" t="str">
            <v>11264-10</v>
          </cell>
          <cell r="B1452" t="str">
            <v>C</v>
          </cell>
          <cell r="C1452" t="str">
            <v>Closed</v>
          </cell>
          <cell r="D1452" t="str">
            <v>N - Parklands SL Addictive Behaviour</v>
          </cell>
          <cell r="E1452" t="str">
            <v>Deborah Joan Davidson</v>
          </cell>
          <cell r="F1452">
            <v>73050</v>
          </cell>
        </row>
        <row r="1453">
          <cell r="A1453" t="str">
            <v>11265-10</v>
          </cell>
          <cell r="B1453" t="str">
            <v>C</v>
          </cell>
          <cell r="C1453" t="str">
            <v>Closed</v>
          </cell>
          <cell r="D1453" t="str">
            <v>N - Secretarial support to Dr Prunty</v>
          </cell>
          <cell r="E1453" t="str">
            <v>Mr M A Smith</v>
          </cell>
          <cell r="F1453">
            <v>73050</v>
          </cell>
        </row>
        <row r="1454">
          <cell r="A1454" t="str">
            <v>11266-10</v>
          </cell>
          <cell r="B1454" t="str">
            <v>C</v>
          </cell>
          <cell r="C1454" t="str">
            <v>Closed</v>
          </cell>
          <cell r="D1454" t="str">
            <v>N - Funding for Teaching PCT Project Directo</v>
          </cell>
          <cell r="E1454" t="str">
            <v>Mr M A Smith</v>
          </cell>
          <cell r="F1454">
            <v>73050</v>
          </cell>
        </row>
        <row r="1455">
          <cell r="A1455" t="str">
            <v>11267-10</v>
          </cell>
          <cell r="B1455" t="str">
            <v>C</v>
          </cell>
          <cell r="C1455" t="str">
            <v>Closed</v>
          </cell>
          <cell r="D1455" t="str">
            <v>N - Mid Downs - Addictive Behaviour</v>
          </cell>
          <cell r="E1455" t="str">
            <v>Mr M A Smith</v>
          </cell>
          <cell r="F1455">
            <v>73050</v>
          </cell>
        </row>
        <row r="1456">
          <cell r="A1456" t="str">
            <v>11268-10</v>
          </cell>
          <cell r="B1456" t="str">
            <v>C</v>
          </cell>
          <cell r="C1456" t="str">
            <v>Closed</v>
          </cell>
          <cell r="D1456" t="str">
            <v>N - Marfan syndrome screening clinic</v>
          </cell>
          <cell r="E1456" t="str">
            <v>Mr M A Smith</v>
          </cell>
          <cell r="F1456">
            <v>73050</v>
          </cell>
        </row>
        <row r="1457">
          <cell r="A1457" t="str">
            <v>11269-10</v>
          </cell>
          <cell r="B1457" t="str">
            <v>C</v>
          </cell>
          <cell r="C1457" t="str">
            <v>Closed</v>
          </cell>
          <cell r="D1457" t="str">
            <v>N - Erythrocyte Encapsulated Adenosine Deaminase Therapy Service</v>
          </cell>
          <cell r="E1457" t="str">
            <v>Deborah Joan Davidson</v>
          </cell>
          <cell r="F1457">
            <v>73050</v>
          </cell>
        </row>
        <row r="1458">
          <cell r="A1458" t="str">
            <v>11270-10</v>
          </cell>
          <cell r="B1458" t="str">
            <v>C</v>
          </cell>
          <cell r="C1458" t="str">
            <v>Closed</v>
          </cell>
          <cell r="D1458" t="str">
            <v>N - Provision of Administrative Offices</v>
          </cell>
          <cell r="E1458" t="str">
            <v>Ekaterini Nesbitt</v>
          </cell>
          <cell r="F1458">
            <v>73050</v>
          </cell>
        </row>
        <row r="1459">
          <cell r="A1459" t="str">
            <v>11271-10</v>
          </cell>
          <cell r="B1459" t="str">
            <v>C</v>
          </cell>
          <cell r="C1459" t="str">
            <v>Closed</v>
          </cell>
          <cell r="D1459" t="str">
            <v>N - ARAC 1999/2006</v>
          </cell>
          <cell r="E1459" t="str">
            <v>Susan Anne McPheat</v>
          </cell>
          <cell r="F1459">
            <v>73050</v>
          </cell>
        </row>
        <row r="1460">
          <cell r="A1460" t="str">
            <v>11272-10</v>
          </cell>
          <cell r="B1460" t="str">
            <v>C</v>
          </cell>
          <cell r="C1460" t="str">
            <v>Closed</v>
          </cell>
          <cell r="D1460" t="str">
            <v>N - Senior Registrar in Anaesthesia</v>
          </cell>
          <cell r="E1460" t="str">
            <v>Mr M A Smith</v>
          </cell>
          <cell r="F1460">
            <v>73050</v>
          </cell>
        </row>
        <row r="1461">
          <cell r="A1461" t="str">
            <v>11273-10</v>
          </cell>
          <cell r="B1461" t="str">
            <v>C</v>
          </cell>
          <cell r="C1461" t="str">
            <v>Closed</v>
          </cell>
          <cell r="D1461" t="str">
            <v>N - Junior teaching fellow</v>
          </cell>
          <cell r="E1461" t="str">
            <v>Deborah Joan Davidson</v>
          </cell>
          <cell r="F1461">
            <v>73050</v>
          </cell>
        </row>
        <row r="1462">
          <cell r="A1462" t="str">
            <v>11274-10</v>
          </cell>
          <cell r="B1462" t="str">
            <v>C</v>
          </cell>
          <cell r="C1462" t="str">
            <v>Closed</v>
          </cell>
          <cell r="D1462" t="str">
            <v>N - Salary Recharge</v>
          </cell>
          <cell r="E1462" t="str">
            <v>Deborah Joan Davidson</v>
          </cell>
          <cell r="F1462">
            <v>73050</v>
          </cell>
        </row>
        <row r="1463">
          <cell r="A1463" t="str">
            <v>11275-10</v>
          </cell>
          <cell r="B1463" t="str">
            <v>C</v>
          </cell>
          <cell r="C1463" t="str">
            <v>Closed</v>
          </cell>
          <cell r="D1463" t="str">
            <v>N - Work with the Severly Mentally Ill in Ac</v>
          </cell>
          <cell r="E1463" t="str">
            <v>Deborah Joan Davidson</v>
          </cell>
          <cell r="F1463">
            <v>73050</v>
          </cell>
        </row>
        <row r="1464">
          <cell r="A1464" t="str">
            <v>11276-10</v>
          </cell>
          <cell r="B1464" t="str">
            <v>C</v>
          </cell>
          <cell r="C1464" t="str">
            <v>Closed</v>
          </cell>
          <cell r="D1464" t="str">
            <v>N - NHS London recharge</v>
          </cell>
          <cell r="E1464" t="str">
            <v>Deborah Joan Davidson</v>
          </cell>
          <cell r="F1464">
            <v>73050</v>
          </cell>
        </row>
        <row r="1465">
          <cell r="A1465" t="str">
            <v>11277-10</v>
          </cell>
          <cell r="B1465" t="str">
            <v>N</v>
          </cell>
          <cell r="C1465" t="str">
            <v>Active</v>
          </cell>
          <cell r="D1465" t="str">
            <v>N - Forensic Psychiatry Recharge</v>
          </cell>
          <cell r="E1465" t="str">
            <v>Deborah Joan Davidson</v>
          </cell>
          <cell r="F1465">
            <v>73050</v>
          </cell>
        </row>
        <row r="1466">
          <cell r="A1466" t="str">
            <v>11278-10</v>
          </cell>
          <cell r="B1466" t="str">
            <v>C</v>
          </cell>
          <cell r="C1466" t="str">
            <v>Closed</v>
          </cell>
          <cell r="D1466" t="str">
            <v>N - Secondment to NPSA</v>
          </cell>
          <cell r="E1466" t="str">
            <v>Deborah Joan Davidson</v>
          </cell>
          <cell r="F1466">
            <v>73050</v>
          </cell>
        </row>
        <row r="1467">
          <cell r="A1467" t="str">
            <v>11279-10</v>
          </cell>
          <cell r="B1467" t="str">
            <v>C</v>
          </cell>
          <cell r="C1467" t="str">
            <v>Closed</v>
          </cell>
          <cell r="D1467" t="str">
            <v>N - Aplastic Anaemia Trust Administration</v>
          </cell>
          <cell r="E1467" t="str">
            <v>Deborah Joan Davidson</v>
          </cell>
          <cell r="F1467">
            <v>73050</v>
          </cell>
        </row>
        <row r="1468">
          <cell r="A1468" t="str">
            <v>11280-10</v>
          </cell>
          <cell r="B1468" t="str">
            <v>C</v>
          </cell>
          <cell r="C1468" t="str">
            <v>Closed</v>
          </cell>
          <cell r="D1468" t="str">
            <v>O - Blood Pressure Association</v>
          </cell>
          <cell r="E1468" t="str">
            <v>Mr M A Smith</v>
          </cell>
          <cell r="F1468">
            <v>73050</v>
          </cell>
        </row>
        <row r="1469">
          <cell r="A1469" t="str">
            <v>11281-10</v>
          </cell>
          <cell r="B1469" t="str">
            <v>C</v>
          </cell>
          <cell r="C1469" t="str">
            <v>Closed</v>
          </cell>
          <cell r="D1469" t="str">
            <v>O - Consultancy in relation to the Internati</v>
          </cell>
          <cell r="E1469" t="str">
            <v>Mr M A Smith</v>
          </cell>
          <cell r="F1469">
            <v>73050</v>
          </cell>
        </row>
        <row r="1470">
          <cell r="A1470" t="str">
            <v>11282-10</v>
          </cell>
          <cell r="B1470" t="str">
            <v>C</v>
          </cell>
          <cell r="C1470" t="str">
            <v>Closed</v>
          </cell>
          <cell r="D1470" t="str">
            <v>O - Secretarial Support</v>
          </cell>
          <cell r="E1470" t="str">
            <v>Bryan Anthony Bell</v>
          </cell>
          <cell r="F1470">
            <v>73050</v>
          </cell>
        </row>
        <row r="1471">
          <cell r="A1471" t="str">
            <v>11283-10</v>
          </cell>
          <cell r="B1471" t="str">
            <v>C</v>
          </cell>
          <cell r="C1471" t="str">
            <v>Closed</v>
          </cell>
          <cell r="D1471" t="str">
            <v>O - Dora Kamugasha  Project Manager for the</v>
          </cell>
          <cell r="E1471" t="str">
            <v>Mr M A Smith</v>
          </cell>
          <cell r="F1471">
            <v>73050</v>
          </cell>
        </row>
        <row r="1472">
          <cell r="A1472" t="str">
            <v>11284-10</v>
          </cell>
          <cell r="B1472" t="str">
            <v>C</v>
          </cell>
          <cell r="C1472" t="str">
            <v>Closed</v>
          </cell>
          <cell r="D1472" t="str">
            <v>O - End of Life Care</v>
          </cell>
          <cell r="E1472" t="str">
            <v>Steven George Gillard</v>
          </cell>
          <cell r="F1472">
            <v>73050</v>
          </cell>
        </row>
        <row r="1473">
          <cell r="A1473" t="str">
            <v>11285-10</v>
          </cell>
          <cell r="B1473" t="str">
            <v>C</v>
          </cell>
          <cell r="C1473" t="str">
            <v>Closed</v>
          </cell>
          <cell r="D1473" t="str">
            <v>O - Training medical students in research me</v>
          </cell>
          <cell r="E1473" t="str">
            <v>Ekaterini Nesbitt</v>
          </cell>
          <cell r="F1473">
            <v>73050</v>
          </cell>
        </row>
        <row r="1474">
          <cell r="A1474" t="str">
            <v>11286-10</v>
          </cell>
          <cell r="B1474" t="str">
            <v>C</v>
          </cell>
          <cell r="C1474" t="str">
            <v>Closed</v>
          </cell>
          <cell r="D1474" t="str">
            <v>O - Funding for Susan Nollet</v>
          </cell>
          <cell r="E1474" t="str">
            <v>Bryan Anthony Bell</v>
          </cell>
          <cell r="F1474">
            <v>73050</v>
          </cell>
        </row>
        <row r="1475">
          <cell r="A1475" t="str">
            <v>11287-10</v>
          </cell>
          <cell r="B1475" t="str">
            <v>C</v>
          </cell>
          <cell r="C1475" t="str">
            <v>Closed</v>
          </cell>
          <cell r="D1475" t="str">
            <v>O - Dr A Cohen secondment to the Sainsbury M</v>
          </cell>
          <cell r="E1475" t="str">
            <v>Sean Hilton</v>
          </cell>
          <cell r="F1475">
            <v>73050</v>
          </cell>
        </row>
        <row r="1476">
          <cell r="A1476" t="str">
            <v>11288-10</v>
          </cell>
          <cell r="B1476" t="str">
            <v>C</v>
          </cell>
          <cell r="C1476" t="str">
            <v>Closed</v>
          </cell>
          <cell r="D1476" t="str">
            <v>O - London Anatomy Office Donor-Coordinator</v>
          </cell>
          <cell r="E1476" t="str">
            <v>Sheryl Lee Pond</v>
          </cell>
          <cell r="F1476">
            <v>73050</v>
          </cell>
        </row>
        <row r="1477">
          <cell r="A1477" t="str">
            <v>11289-10</v>
          </cell>
          <cell r="B1477" t="str">
            <v>C</v>
          </cell>
          <cell r="C1477" t="str">
            <v>Closed</v>
          </cell>
          <cell r="D1477" t="str">
            <v>O - Secondment to The Cochrane Collaboration</v>
          </cell>
          <cell r="E1477" t="str">
            <v>Christopher Joseph Cates</v>
          </cell>
          <cell r="F1477">
            <v>73050</v>
          </cell>
        </row>
        <row r="1478">
          <cell r="A1478" t="str">
            <v>11290-10</v>
          </cell>
          <cell r="B1478" t="str">
            <v>C</v>
          </cell>
          <cell r="C1478" t="str">
            <v>Closed</v>
          </cell>
          <cell r="D1478" t="str">
            <v>O - Organisation of specialist meeting on He</v>
          </cell>
          <cell r="E1478" t="str">
            <v>Professor A H Ghodse</v>
          </cell>
          <cell r="F1478">
            <v>73050</v>
          </cell>
        </row>
        <row r="1479">
          <cell r="A1479" t="str">
            <v>11291-10</v>
          </cell>
          <cell r="B1479" t="str">
            <v>C</v>
          </cell>
          <cell r="C1479" t="str">
            <v>Closed</v>
          </cell>
          <cell r="D1479" t="str">
            <v>O - Dr Bartlett secondment to HMP Holloway</v>
          </cell>
          <cell r="E1479" t="str">
            <v>Steven George Gillard</v>
          </cell>
          <cell r="F1479">
            <v>73050</v>
          </cell>
        </row>
        <row r="1480">
          <cell r="A1480" t="str">
            <v>11292-10</v>
          </cell>
          <cell r="B1480" t="str">
            <v>C</v>
          </cell>
          <cell r="C1480" t="str">
            <v>Closed</v>
          </cell>
          <cell r="D1480" t="str">
            <v>O - Antisoma Expenses</v>
          </cell>
          <cell r="E1480" t="str">
            <v>Mr M A Smith</v>
          </cell>
          <cell r="F1480">
            <v>73050</v>
          </cell>
        </row>
        <row r="1481">
          <cell r="A1481" t="str">
            <v>11293-10</v>
          </cell>
          <cell r="B1481" t="str">
            <v>C</v>
          </cell>
          <cell r="C1481" t="str">
            <v>Closed</v>
          </cell>
          <cell r="D1481" t="str">
            <v>O - A randomised  single-blind  placebo cont</v>
          </cell>
          <cell r="E1481" t="str">
            <v>Marek Malik</v>
          </cell>
          <cell r="F1481">
            <v>73050</v>
          </cell>
        </row>
        <row r="1482">
          <cell r="A1482" t="str">
            <v>11294-10</v>
          </cell>
          <cell r="B1482" t="str">
            <v>N</v>
          </cell>
          <cell r="C1482" t="str">
            <v>Active</v>
          </cell>
          <cell r="D1482" t="str">
            <v>O - Costs relating to Helperby Therapeutics</v>
          </cell>
          <cell r="E1482" t="str">
            <v>Anthony Robert Milnes Coates</v>
          </cell>
          <cell r="F1482">
            <v>73050</v>
          </cell>
        </row>
        <row r="1483">
          <cell r="A1483" t="str">
            <v>11295-10</v>
          </cell>
          <cell r="B1483" t="str">
            <v>C</v>
          </cell>
          <cell r="C1483" t="str">
            <v>Closed</v>
          </cell>
          <cell r="D1483" t="str">
            <v>O - Prof Lacey 1 session</v>
          </cell>
          <cell r="E1483" t="str">
            <v>Steven George Gillard</v>
          </cell>
          <cell r="F1483">
            <v>73050</v>
          </cell>
        </row>
        <row r="1484">
          <cell r="A1484" t="str">
            <v>11296-10</v>
          </cell>
          <cell r="B1484" t="str">
            <v>N</v>
          </cell>
          <cell r="C1484" t="str">
            <v>Active</v>
          </cell>
          <cell r="D1484" t="str">
            <v>C - TICTAC -  rental/service charges</v>
          </cell>
          <cell r="E1484" t="str">
            <v>Matthew William Bull</v>
          </cell>
          <cell r="F1484">
            <v>73050</v>
          </cell>
        </row>
        <row r="1485">
          <cell r="A1485" t="str">
            <v>11297-10</v>
          </cell>
          <cell r="B1485" t="str">
            <v>N</v>
          </cell>
          <cell r="C1485" t="str">
            <v>Active</v>
          </cell>
          <cell r="D1485" t="str">
            <v>O - Wiley Publishing</v>
          </cell>
          <cell r="E1485" t="str">
            <v>Ekaterini Nesbitt</v>
          </cell>
          <cell r="F1485">
            <v>73050</v>
          </cell>
        </row>
        <row r="1486">
          <cell r="A1486" t="str">
            <v>11298-10</v>
          </cell>
          <cell r="B1486" t="str">
            <v>C</v>
          </cell>
          <cell r="C1486" t="str">
            <v>Closed</v>
          </cell>
          <cell r="D1486" t="str">
            <v>O - Audit of the incidence of metabolic synd</v>
          </cell>
          <cell r="E1486" t="str">
            <v>Juan Carlos Kaski</v>
          </cell>
          <cell r="F1486">
            <v>73050</v>
          </cell>
        </row>
        <row r="1487">
          <cell r="A1487" t="str">
            <v>11299-10</v>
          </cell>
          <cell r="B1487" t="str">
            <v>C</v>
          </cell>
          <cell r="C1487" t="str">
            <v>Closed</v>
          </cell>
          <cell r="D1487" t="str">
            <v>O - Assesment of amyloid plaque targeted MR</v>
          </cell>
          <cell r="E1487" t="str">
            <v>Brian Maxwell Austen</v>
          </cell>
          <cell r="F1487">
            <v>73050</v>
          </cell>
        </row>
        <row r="1488">
          <cell r="A1488" t="str">
            <v>11300-10</v>
          </cell>
          <cell r="B1488" t="str">
            <v>C</v>
          </cell>
          <cell r="C1488" t="str">
            <v>Closed</v>
          </cell>
          <cell r="D1488" t="str">
            <v>O - Renal Research fellows</v>
          </cell>
          <cell r="E1488" t="str">
            <v>Iain Angus MacGregor MacPhee</v>
          </cell>
          <cell r="F1488">
            <v>73050</v>
          </cell>
        </row>
        <row r="1489">
          <cell r="A1489" t="str">
            <v>11301-10</v>
          </cell>
          <cell r="B1489" t="str">
            <v>C</v>
          </cell>
          <cell r="C1489" t="str">
            <v>Closed</v>
          </cell>
          <cell r="D1489" t="str">
            <v>O - Medical Education relating to Type 2</v>
          </cell>
          <cell r="E1489" t="str">
            <v>Juan Carlos Kaski</v>
          </cell>
          <cell r="F1489">
            <v>73050</v>
          </cell>
        </row>
        <row r="1490">
          <cell r="A1490" t="str">
            <v>11302-10</v>
          </cell>
          <cell r="B1490" t="str">
            <v>C</v>
          </cell>
          <cell r="C1490" t="str">
            <v>Closed</v>
          </cell>
          <cell r="D1490" t="str">
            <v>O - International Development Adviser</v>
          </cell>
          <cell r="E1490" t="str">
            <v>Vivienne Alexandra Monk</v>
          </cell>
          <cell r="F1490">
            <v>73050</v>
          </cell>
        </row>
        <row r="1491">
          <cell r="A1491" t="str">
            <v>11303-10</v>
          </cell>
          <cell r="B1491" t="str">
            <v>C</v>
          </cell>
          <cell r="C1491" t="str">
            <v>Closed</v>
          </cell>
          <cell r="D1491" t="str">
            <v>O - UEB exams-Soc.of Apothecaries</v>
          </cell>
          <cell r="E1491" t="str">
            <v>Edward John Parker-Williams</v>
          </cell>
          <cell r="F1491">
            <v>73050</v>
          </cell>
        </row>
        <row r="1492">
          <cell r="A1492" t="str">
            <v>11304-10</v>
          </cell>
          <cell r="B1492" t="str">
            <v>C</v>
          </cell>
          <cell r="C1492" t="str">
            <v>Closed</v>
          </cell>
          <cell r="D1492" t="str">
            <v>O - Teaching Courses</v>
          </cell>
          <cell r="E1492" t="str">
            <v>Colin Smith</v>
          </cell>
          <cell r="F1492">
            <v>73050</v>
          </cell>
        </row>
        <row r="1493">
          <cell r="A1493" t="str">
            <v>11305-10</v>
          </cell>
          <cell r="B1493" t="str">
            <v>C</v>
          </cell>
          <cell r="C1493" t="str">
            <v>Closed</v>
          </cell>
          <cell r="D1493" t="str">
            <v>O - Gary Coulton HEIF buy out</v>
          </cell>
          <cell r="E1493" t="str">
            <v>Gary Russell Coulton</v>
          </cell>
          <cell r="F1493">
            <v>73050</v>
          </cell>
        </row>
        <row r="1494">
          <cell r="A1494" t="str">
            <v>11306-10</v>
          </cell>
          <cell r="B1494" t="str">
            <v>C</v>
          </cell>
          <cell r="C1494" t="str">
            <v>Closed</v>
          </cell>
          <cell r="D1494" t="str">
            <v>O - Westfocus Buy out Social Inclus (formerly D Towell)</v>
          </cell>
          <cell r="E1494" t="str">
            <v>Steven George Gillard</v>
          </cell>
          <cell r="F1494">
            <v>73050</v>
          </cell>
        </row>
        <row r="1495">
          <cell r="A1495" t="str">
            <v>11307-10</v>
          </cell>
          <cell r="B1495" t="str">
            <v>C</v>
          </cell>
          <cell r="C1495" t="str">
            <v>Closed</v>
          </cell>
          <cell r="D1495" t="str">
            <v>O - PURCHASING MANAGEMENT FEES</v>
          </cell>
          <cell r="E1495" t="str">
            <v>Jude Keya</v>
          </cell>
          <cell r="F1495">
            <v>73050</v>
          </cell>
        </row>
        <row r="1496">
          <cell r="A1496" t="str">
            <v>11308-10</v>
          </cell>
          <cell r="B1496" t="str">
            <v>C</v>
          </cell>
          <cell r="C1496" t="str">
            <v>Closed</v>
          </cell>
          <cell r="D1496" t="str">
            <v>O - PREVIEW - Problem based learning in Virt</v>
          </cell>
          <cell r="E1496" t="str">
            <v>Terence Alan Poulton</v>
          </cell>
          <cell r="F1496">
            <v>73050</v>
          </cell>
        </row>
        <row r="1497">
          <cell r="A1497" t="str">
            <v>11309-10</v>
          </cell>
          <cell r="B1497" t="str">
            <v>C</v>
          </cell>
          <cell r="C1497" t="str">
            <v>Closed</v>
          </cell>
          <cell r="D1497" t="str">
            <v>O - International drug control expert forum</v>
          </cell>
          <cell r="E1497" t="str">
            <v>Professor A H Ghodse</v>
          </cell>
          <cell r="F1497">
            <v>73050</v>
          </cell>
        </row>
        <row r="1498">
          <cell r="A1498" t="str">
            <v>11310-10</v>
          </cell>
          <cell r="B1498" t="str">
            <v>C</v>
          </cell>
          <cell r="C1498" t="str">
            <v>Closed</v>
          </cell>
          <cell r="D1498" t="str">
            <v>O - Secretarial Support</v>
          </cell>
          <cell r="E1498" t="str">
            <v>Marek Malik</v>
          </cell>
          <cell r="F1498">
            <v>73050</v>
          </cell>
        </row>
        <row r="1499">
          <cell r="A1499" t="str">
            <v>11311-10</v>
          </cell>
          <cell r="B1499" t="str">
            <v>C</v>
          </cell>
          <cell r="C1499" t="str">
            <v>Closed</v>
          </cell>
          <cell r="D1499" t="str">
            <v>O - International Development Adviser</v>
          </cell>
          <cell r="E1499" t="str">
            <v>Vivienne Alexandra Monk</v>
          </cell>
          <cell r="F1499">
            <v>73050</v>
          </cell>
        </row>
        <row r="1500">
          <cell r="A1500" t="str">
            <v>11312-10</v>
          </cell>
          <cell r="B1500" t="str">
            <v>C</v>
          </cell>
          <cell r="C1500" t="str">
            <v>Closed</v>
          </cell>
          <cell r="D1500" t="str">
            <v>O - Other Services BRF</v>
          </cell>
          <cell r="E1500" t="str">
            <v>Ekaterini Nesbitt</v>
          </cell>
          <cell r="F1500">
            <v>73050</v>
          </cell>
        </row>
        <row r="1501">
          <cell r="A1501" t="str">
            <v>11313-10</v>
          </cell>
          <cell r="B1501" t="str">
            <v>C</v>
          </cell>
          <cell r="C1501" t="str">
            <v>Closed</v>
          </cell>
          <cell r="D1501" t="str">
            <v>O - Eating disorders conference</v>
          </cell>
          <cell r="E1501" t="str">
            <v>Steven George Gillard</v>
          </cell>
          <cell r="F1501">
            <v>73050</v>
          </cell>
        </row>
        <row r="1502">
          <cell r="A1502" t="str">
            <v>11314-10</v>
          </cell>
          <cell r="B1502" t="str">
            <v>C</v>
          </cell>
          <cell r="C1502" t="str">
            <v>Closed</v>
          </cell>
          <cell r="D1502" t="str">
            <v>O - Clinical Trials Research Facility</v>
          </cell>
          <cell r="E1502" t="str">
            <v>Jayshree Morjaria</v>
          </cell>
          <cell r="F1502">
            <v>73050</v>
          </cell>
        </row>
        <row r="1503">
          <cell r="A1503" t="str">
            <v>11315-10</v>
          </cell>
          <cell r="B1503" t="str">
            <v>C</v>
          </cell>
          <cell r="C1503" t="str">
            <v>Closed</v>
          </cell>
          <cell r="D1503" t="str">
            <v>T - Dissecting Room Courses-cadavers &amp; tech.</v>
          </cell>
          <cell r="E1503" t="str">
            <v>Sheryl Lee Pond</v>
          </cell>
          <cell r="F1503">
            <v>73050</v>
          </cell>
        </row>
        <row r="1504">
          <cell r="A1504" t="str">
            <v>11316-10</v>
          </cell>
          <cell r="B1504" t="str">
            <v>C</v>
          </cell>
          <cell r="C1504" t="str">
            <v>Closed</v>
          </cell>
          <cell r="D1504" t="str">
            <v>T - Dissecting room courses-room hire</v>
          </cell>
          <cell r="E1504" t="str">
            <v>Sheryl Lee Pond</v>
          </cell>
          <cell r="F1504">
            <v>73050</v>
          </cell>
        </row>
        <row r="1505">
          <cell r="A1505" t="str">
            <v>11317-10</v>
          </cell>
          <cell r="B1505" t="str">
            <v>C</v>
          </cell>
          <cell r="C1505" t="str">
            <v>Closed</v>
          </cell>
          <cell r="D1505" t="str">
            <v>T - Temporal Bone Course</v>
          </cell>
          <cell r="E1505" t="str">
            <v>Sheryl Lee Pond</v>
          </cell>
          <cell r="F1505">
            <v>73050</v>
          </cell>
        </row>
        <row r="1506">
          <cell r="A1506" t="str">
            <v>11318-10</v>
          </cell>
          <cell r="B1506" t="str">
            <v>C</v>
          </cell>
          <cell r="C1506" t="str">
            <v>Closed</v>
          </cell>
          <cell r="D1506" t="str">
            <v>T - Acute Medicine Update</v>
          </cell>
          <cell r="E1506" t="str">
            <v>Yee Ean Ong</v>
          </cell>
          <cell r="F1506">
            <v>73050</v>
          </cell>
        </row>
        <row r="1507">
          <cell r="A1507" t="str">
            <v>11319-10</v>
          </cell>
          <cell r="B1507" t="str">
            <v>C</v>
          </cell>
          <cell r="C1507" t="str">
            <v>Closed</v>
          </cell>
          <cell r="D1507" t="str">
            <v>T - Valve Technology Symposium</v>
          </cell>
          <cell r="E1507" t="str">
            <v>John Warburton Unsworth</v>
          </cell>
          <cell r="F1507">
            <v>73050</v>
          </cell>
        </row>
        <row r="1508">
          <cell r="A1508" t="str">
            <v>11320-10</v>
          </cell>
          <cell r="B1508" t="str">
            <v>C</v>
          </cell>
          <cell r="C1508" t="str">
            <v>Closed</v>
          </cell>
          <cell r="D1508" t="str">
            <v>T - Curriculum Development-Short Courses</v>
          </cell>
          <cell r="E1508" t="str">
            <v>Margaret Louise Bentley</v>
          </cell>
          <cell r="F1508">
            <v>73050</v>
          </cell>
        </row>
        <row r="1509">
          <cell r="A1509" t="str">
            <v>11321-10</v>
          </cell>
          <cell r="B1509" t="str">
            <v>C</v>
          </cell>
          <cell r="C1509" t="str">
            <v>Closed</v>
          </cell>
          <cell r="D1509" t="str">
            <v>T - Rheumatology Courses-Dr J Axford</v>
          </cell>
          <cell r="E1509" t="str">
            <v>John Stewart Axford</v>
          </cell>
          <cell r="F1509">
            <v>73050</v>
          </cell>
        </row>
        <row r="1510">
          <cell r="A1510" t="str">
            <v>11322-10</v>
          </cell>
          <cell r="B1510" t="str">
            <v>C</v>
          </cell>
          <cell r="C1510" t="str">
            <v>Closed</v>
          </cell>
          <cell r="D1510" t="str">
            <v>T - CMS - Short Courses</v>
          </cell>
          <cell r="E1510" t="str">
            <v>Mr M A Smith</v>
          </cell>
          <cell r="F1510">
            <v>73050</v>
          </cell>
        </row>
        <row r="1511">
          <cell r="A1511" t="str">
            <v>11323-10</v>
          </cell>
          <cell r="B1511" t="str">
            <v>C</v>
          </cell>
          <cell r="C1511" t="str">
            <v>Closed</v>
          </cell>
          <cell r="D1511" t="str">
            <v>S - SIFT Teaching Support</v>
          </cell>
          <cell r="E1511" t="str">
            <v>Clare Marie Gardner</v>
          </cell>
          <cell r="F1511">
            <v>73050</v>
          </cell>
        </row>
        <row r="1512">
          <cell r="A1512" t="str">
            <v>11323-11</v>
          </cell>
          <cell r="B1512" t="str">
            <v>C</v>
          </cell>
          <cell r="C1512" t="str">
            <v>Closed</v>
          </cell>
          <cell r="D1512" t="str">
            <v>S - SIFT/GEP Community Budget</v>
          </cell>
          <cell r="E1512" t="str">
            <v>Clare Marie Gardner</v>
          </cell>
          <cell r="F1512">
            <v>73050</v>
          </cell>
        </row>
        <row r="1513">
          <cell r="A1513" t="str">
            <v>11323-12</v>
          </cell>
          <cell r="B1513" t="str">
            <v>N</v>
          </cell>
          <cell r="C1513" t="str">
            <v>Active</v>
          </cell>
          <cell r="D1513" t="str">
            <v>S - SIFT Contract Monitoring</v>
          </cell>
          <cell r="E1513" t="str">
            <v>Soosan Atkins</v>
          </cell>
          <cell r="F1513">
            <v>73050</v>
          </cell>
        </row>
        <row r="1514">
          <cell r="A1514" t="str">
            <v>11323-13</v>
          </cell>
          <cell r="B1514" t="str">
            <v>C</v>
          </cell>
          <cell r="C1514" t="str">
            <v>Closed</v>
          </cell>
          <cell r="D1514" t="str">
            <v>S - Payment to support academic general prac</v>
          </cell>
          <cell r="E1514" t="str">
            <v>Frances Anne Kazakos</v>
          </cell>
          <cell r="F1514">
            <v>40567</v>
          </cell>
        </row>
        <row r="1515">
          <cell r="A1515" t="str">
            <v>11323-14</v>
          </cell>
          <cell r="B1515" t="str">
            <v>N</v>
          </cell>
          <cell r="C1515" t="str">
            <v>Active</v>
          </cell>
          <cell r="D1515" t="str">
            <v>S - SIFT Payments for GP Teaching</v>
          </cell>
          <cell r="E1515" t="str">
            <v>Katherine Anne Pigott</v>
          </cell>
          <cell r="F1515">
            <v>73050</v>
          </cell>
        </row>
        <row r="1516">
          <cell r="A1516" t="str">
            <v>11323-15</v>
          </cell>
          <cell r="B1516" t="str">
            <v>N</v>
          </cell>
          <cell r="C1516" t="str">
            <v>Active</v>
          </cell>
          <cell r="D1516" t="str">
            <v>S - Practice without patients - SIFT Tasked</v>
          </cell>
          <cell r="E1516" t="str">
            <v>Katherine Anne Pigott</v>
          </cell>
          <cell r="F1516">
            <v>73050</v>
          </cell>
        </row>
        <row r="1517">
          <cell r="A1517" t="str">
            <v>11323-16</v>
          </cell>
          <cell r="B1517" t="str">
            <v>N</v>
          </cell>
          <cell r="C1517" t="str">
            <v>Active</v>
          </cell>
          <cell r="D1517" t="str">
            <v>S - SIFT funded Clinical Teaching Fellow in</v>
          </cell>
          <cell r="E1517" t="str">
            <v>Peter Hynes Whincup</v>
          </cell>
          <cell r="F1517">
            <v>73050</v>
          </cell>
        </row>
        <row r="1518">
          <cell r="A1518" t="str">
            <v>11323-17</v>
          </cell>
          <cell r="B1518" t="str">
            <v>N</v>
          </cell>
          <cell r="C1518" t="str">
            <v>Active</v>
          </cell>
          <cell r="D1518" t="str">
            <v>S - Salary for Clinical Skills Lecturer</v>
          </cell>
          <cell r="E1518" t="str">
            <v>Robert Andrzej Nagaj</v>
          </cell>
          <cell r="F1518">
            <v>73050</v>
          </cell>
        </row>
        <row r="1519">
          <cell r="A1519" t="str">
            <v>11323-18</v>
          </cell>
          <cell r="B1519" t="str">
            <v>N</v>
          </cell>
          <cell r="C1519" t="str">
            <v>Active</v>
          </cell>
          <cell r="D1519" t="str">
            <v>S - SIFT PAYMENTS - NON CONTRACT</v>
          </cell>
          <cell r="E1519" t="str">
            <v>Soosan Atkins</v>
          </cell>
          <cell r="F1519">
            <v>73050</v>
          </cell>
        </row>
        <row r="1520">
          <cell r="A1520" t="str">
            <v>11323-19</v>
          </cell>
          <cell r="B1520" t="str">
            <v>N</v>
          </cell>
          <cell r="C1520" t="str">
            <v>Active</v>
          </cell>
          <cell r="D1520" t="str">
            <v>S - Training grant for F2 Doctors</v>
          </cell>
          <cell r="E1520" t="str">
            <v>Katherine Anne Pigott</v>
          </cell>
          <cell r="F1520">
            <v>73050</v>
          </cell>
        </row>
        <row r="1521">
          <cell r="A1521" t="str">
            <v>11324-10</v>
          </cell>
          <cell r="B1521" t="str">
            <v>C</v>
          </cell>
          <cell r="C1521" t="str">
            <v>Closed</v>
          </cell>
          <cell r="D1521" t="str">
            <v>T - Cardiology-Echocardiog.student(Leech)</v>
          </cell>
          <cell r="E1521" t="str">
            <v>Ekaterini Nesbitt</v>
          </cell>
          <cell r="F1521">
            <v>73050</v>
          </cell>
        </row>
        <row r="1522">
          <cell r="A1522" t="str">
            <v>11325-10</v>
          </cell>
          <cell r="B1522" t="str">
            <v>C</v>
          </cell>
          <cell r="C1522" t="str">
            <v>Closed</v>
          </cell>
          <cell r="D1522" t="str">
            <v>T - Dr Kaski-Study days &amp; conferences</v>
          </cell>
          <cell r="E1522" t="str">
            <v>Juan Carlos Kaski</v>
          </cell>
          <cell r="F1522">
            <v>73050</v>
          </cell>
        </row>
        <row r="1523">
          <cell r="A1523" t="str">
            <v>11326-10</v>
          </cell>
          <cell r="B1523" t="str">
            <v>C</v>
          </cell>
          <cell r="C1523" t="str">
            <v>Closed</v>
          </cell>
          <cell r="D1523" t="str">
            <v>T - Dr Nikolas Human Rights conferences</v>
          </cell>
          <cell r="E1523" t="str">
            <v>Ekaterini Nesbitt</v>
          </cell>
          <cell r="F1523">
            <v>73050</v>
          </cell>
        </row>
        <row r="1524">
          <cell r="A1524" t="str">
            <v>11327-10</v>
          </cell>
          <cell r="B1524" t="str">
            <v>C</v>
          </cell>
          <cell r="C1524" t="str">
            <v>Closed</v>
          </cell>
          <cell r="D1524" t="str">
            <v>T - Advanced Course in Medical Assessment</v>
          </cell>
          <cell r="E1524" t="str">
            <v>Anthony Senior</v>
          </cell>
          <cell r="F1524">
            <v>73050</v>
          </cell>
        </row>
        <row r="1525">
          <cell r="A1525" t="str">
            <v>11328-10</v>
          </cell>
          <cell r="B1525" t="str">
            <v>C</v>
          </cell>
          <cell r="C1525" t="str">
            <v>Closed</v>
          </cell>
          <cell r="D1525" t="str">
            <v>T - Teaching &amp; Learning Staff Development</v>
          </cell>
          <cell r="E1525" t="str">
            <v>Elizabeth Ann Miles</v>
          </cell>
          <cell r="F1525">
            <v>73050</v>
          </cell>
        </row>
        <row r="1526">
          <cell r="A1526" t="str">
            <v>11329-10</v>
          </cell>
          <cell r="B1526" t="str">
            <v>C</v>
          </cell>
          <cell r="C1526" t="str">
            <v>Closed</v>
          </cell>
          <cell r="D1526" t="str">
            <v>T - Geriatrics-General Short Courses</v>
          </cell>
          <cell r="E1526" t="str">
            <v>Joanna Hellewell</v>
          </cell>
          <cell r="F1526">
            <v>73050</v>
          </cell>
        </row>
        <row r="1527">
          <cell r="A1527" t="str">
            <v>11330-10</v>
          </cell>
          <cell r="B1527" t="str">
            <v>C</v>
          </cell>
          <cell r="C1527" t="str">
            <v>Closed</v>
          </cell>
          <cell r="D1527" t="str">
            <v>T - Falls &amp; Instability-19/5/98</v>
          </cell>
          <cell r="E1527" t="str">
            <v>Joanna Hellewell</v>
          </cell>
          <cell r="F1527">
            <v>73050</v>
          </cell>
        </row>
        <row r="1528">
          <cell r="A1528" t="str">
            <v>11330-11</v>
          </cell>
          <cell r="B1528" t="str">
            <v>N</v>
          </cell>
          <cell r="C1528" t="str">
            <v>Active</v>
          </cell>
          <cell r="D1528" t="str">
            <v>D - Tuition Fees internal distribution control</v>
          </cell>
          <cell r="E1528" t="str">
            <v>Susan Anne McPheat</v>
          </cell>
          <cell r="F1528">
            <v>73050</v>
          </cell>
        </row>
        <row r="1529">
          <cell r="A1529" t="str">
            <v>11331-10</v>
          </cell>
          <cell r="B1529" t="str">
            <v>C</v>
          </cell>
          <cell r="C1529" t="str">
            <v>Closed</v>
          </cell>
          <cell r="D1529" t="str">
            <v>T - General Practice-General Short Courses</v>
          </cell>
          <cell r="E1529" t="str">
            <v>Katherine Anne Pigott</v>
          </cell>
          <cell r="F1529">
            <v>73050</v>
          </cell>
        </row>
        <row r="1530">
          <cell r="A1530" t="str">
            <v>11332-10</v>
          </cell>
          <cell r="B1530" t="str">
            <v>C</v>
          </cell>
          <cell r="C1530" t="str">
            <v>Closed</v>
          </cell>
          <cell r="D1530" t="str">
            <v>T - Dist.Learning Dip.-Primary Care &amp; Respi.</v>
          </cell>
          <cell r="E1530" t="str">
            <v>Judith Margaret Ibison</v>
          </cell>
          <cell r="F1530">
            <v>73050</v>
          </cell>
        </row>
        <row r="1531">
          <cell r="A1531" t="str">
            <v>11333-10</v>
          </cell>
          <cell r="B1531" t="str">
            <v>C</v>
          </cell>
          <cell r="C1531" t="str">
            <v>Closed</v>
          </cell>
          <cell r="D1531" t="str">
            <v>T - Addict.Beh´viour-General Short Courses</v>
          </cell>
          <cell r="E1531" t="str">
            <v>John Warburton Unsworth</v>
          </cell>
          <cell r="F1531">
            <v>73050</v>
          </cell>
        </row>
        <row r="1532">
          <cell r="A1532" t="str">
            <v>11334-10</v>
          </cell>
          <cell r="B1532" t="str">
            <v>C</v>
          </cell>
          <cell r="C1532" t="str">
            <v>Closed</v>
          </cell>
          <cell r="D1532" t="str">
            <v>T - Distance Learning course-Addict.B´viour</v>
          </cell>
          <cell r="E1532" t="str">
            <v>John Warburton Unsworth</v>
          </cell>
          <cell r="F1532">
            <v>73050</v>
          </cell>
        </row>
        <row r="1533">
          <cell r="A1533" t="str">
            <v>11335-10</v>
          </cell>
          <cell r="B1533" t="str">
            <v>C</v>
          </cell>
          <cell r="C1533" t="str">
            <v>Closed</v>
          </cell>
          <cell r="D1533" t="str">
            <v>T - Demand Reduction for Iran course-(UN)</v>
          </cell>
          <cell r="E1533" t="str">
            <v>Professor A H Ghodse</v>
          </cell>
          <cell r="F1533">
            <v>73050</v>
          </cell>
        </row>
        <row r="1534">
          <cell r="A1534" t="str">
            <v>11336-10</v>
          </cell>
          <cell r="B1534" t="str">
            <v>C</v>
          </cell>
          <cell r="C1534" t="str">
            <v>Closed</v>
          </cell>
          <cell r="D1534" t="str">
            <v>T - Pharmacists training programme (MSWHA)</v>
          </cell>
          <cell r="E1534" t="str">
            <v>Mr M A Smith</v>
          </cell>
          <cell r="F1534">
            <v>73050</v>
          </cell>
        </row>
        <row r="1535">
          <cell r="A1535" t="str">
            <v>11337-10</v>
          </cell>
          <cell r="B1535" t="str">
            <v>C</v>
          </cell>
          <cell r="C1535" t="str">
            <v>Closed</v>
          </cell>
          <cell r="D1535" t="str">
            <v>T - PgDiploma Mental Health of Young Childrn</v>
          </cell>
          <cell r="E1535" t="str">
            <v>Christine Dorothea Fenske</v>
          </cell>
          <cell r="F1535">
            <v>73050</v>
          </cell>
        </row>
        <row r="1536">
          <cell r="A1536" t="str">
            <v>11338-10</v>
          </cell>
          <cell r="B1536" t="str">
            <v>C</v>
          </cell>
          <cell r="C1536" t="str">
            <v>Closed</v>
          </cell>
          <cell r="D1536" t="str">
            <v>T - Forensic Psychiatry-Diploma</v>
          </cell>
          <cell r="E1536" t="str">
            <v>James Richard Birkett</v>
          </cell>
          <cell r="F1536">
            <v>73050</v>
          </cell>
        </row>
        <row r="1537">
          <cell r="A1537" t="str">
            <v>11339-10</v>
          </cell>
          <cell r="B1537" t="str">
            <v>C</v>
          </cell>
          <cell r="C1537" t="str">
            <v>Closed</v>
          </cell>
          <cell r="D1537" t="str">
            <v>T - Forensic Psych.-Clinical Ethics Forum</v>
          </cell>
          <cell r="E1537" t="str">
            <v>Nigel Lyons Gwynne Eastman</v>
          </cell>
          <cell r="F1537">
            <v>73050</v>
          </cell>
        </row>
        <row r="1538">
          <cell r="A1538" t="str">
            <v>11340-10</v>
          </cell>
          <cell r="B1538" t="str">
            <v>C</v>
          </cell>
          <cell r="C1538" t="str">
            <v>Closed</v>
          </cell>
          <cell r="D1538" t="str">
            <v>T - Diploma and MSc Development Fund</v>
          </cell>
          <cell r="E1538" t="str">
            <v>James Richard Birkett</v>
          </cell>
          <cell r="F1538">
            <v>73050</v>
          </cell>
        </row>
        <row r="1539">
          <cell r="A1539" t="str">
            <v>11341-10</v>
          </cell>
          <cell r="B1539" t="str">
            <v>C</v>
          </cell>
          <cell r="C1539" t="str">
            <v>Closed</v>
          </cell>
          <cell r="D1539" t="str">
            <v>T - MRC Psychiatry Courses</v>
          </cell>
          <cell r="E1539" t="str">
            <v>Sheryl Lee Pond</v>
          </cell>
          <cell r="F1539">
            <v>73050</v>
          </cell>
        </row>
        <row r="1540">
          <cell r="A1540" t="str">
            <v>11342-10</v>
          </cell>
          <cell r="B1540" t="str">
            <v>C</v>
          </cell>
          <cell r="C1540" t="str">
            <v>Closed</v>
          </cell>
          <cell r="D1540" t="str">
            <v>T - Obst.&amp; Gynae-Courses</v>
          </cell>
          <cell r="E1540" t="str">
            <v>Ekaterini Nesbitt</v>
          </cell>
          <cell r="F1540">
            <v>42905</v>
          </cell>
        </row>
        <row r="1541">
          <cell r="A1541" t="str">
            <v>11343-10</v>
          </cell>
          <cell r="B1541" t="str">
            <v>C</v>
          </cell>
          <cell r="C1541" t="str">
            <v>Closed</v>
          </cell>
          <cell r="D1541" t="str">
            <v>T - Obst.&amp; Gynae-Ultrasound Course  CLOSED</v>
          </cell>
          <cell r="E1541" t="str">
            <v>Christiane Dorothea Fenske</v>
          </cell>
          <cell r="F1541">
            <v>73050</v>
          </cell>
        </row>
        <row r="1542">
          <cell r="A1542" t="str">
            <v>11344-10</v>
          </cell>
          <cell r="B1542" t="str">
            <v>C</v>
          </cell>
          <cell r="C1542" t="str">
            <v>Closed</v>
          </cell>
          <cell r="D1542" t="str">
            <v>T - Nitric Oxide Study Group</v>
          </cell>
          <cell r="E1542" t="str">
            <v>Ekaterini Nesbitt</v>
          </cell>
          <cell r="F1542">
            <v>73050</v>
          </cell>
        </row>
        <row r="1543">
          <cell r="A1543" t="str">
            <v>11345-10</v>
          </cell>
          <cell r="B1543" t="str">
            <v>C</v>
          </cell>
          <cell r="C1543" t="str">
            <v>Closed</v>
          </cell>
          <cell r="D1543" t="str">
            <v>T - O &amp; G-MRCOG Part II courses</v>
          </cell>
          <cell r="E1543" t="str">
            <v>Ekaterini Nesbitt</v>
          </cell>
          <cell r="F1543">
            <v>73050</v>
          </cell>
        </row>
        <row r="1544">
          <cell r="A1544" t="str">
            <v>11346-10</v>
          </cell>
          <cell r="B1544" t="str">
            <v>C</v>
          </cell>
          <cell r="C1544" t="str">
            <v>Closed</v>
          </cell>
          <cell r="D1544" t="str">
            <v>T - International Organon Courses (Bus.Plan)</v>
          </cell>
          <cell r="E1544" t="str">
            <v>Ekaterini Nesbitt</v>
          </cell>
          <cell r="F1544">
            <v>73050</v>
          </cell>
        </row>
        <row r="1545">
          <cell r="A1545" t="str">
            <v>11347-10</v>
          </cell>
          <cell r="B1545" t="str">
            <v>C</v>
          </cell>
          <cell r="C1545" t="str">
            <v>Closed</v>
          </cell>
          <cell r="D1545" t="str">
            <v>T - Ultrasound short courses</v>
          </cell>
          <cell r="E1545" t="str">
            <v>Ekaterini Nesbitt</v>
          </cell>
          <cell r="F1545">
            <v>73050</v>
          </cell>
        </row>
        <row r="1546">
          <cell r="A1546" t="str">
            <v>11348-10</v>
          </cell>
          <cell r="B1546" t="str">
            <v>C</v>
          </cell>
          <cell r="C1546" t="str">
            <v>Closed</v>
          </cell>
          <cell r="D1546" t="str">
            <v>T - Pre-Registration Office -General courses</v>
          </cell>
          <cell r="E1546" t="str">
            <v>John Warburton Unsworth</v>
          </cell>
          <cell r="F1546">
            <v>73050</v>
          </cell>
        </row>
        <row r="1547">
          <cell r="A1547" t="str">
            <v>11349-10</v>
          </cell>
          <cell r="B1547" t="str">
            <v>C</v>
          </cell>
          <cell r="C1547" t="str">
            <v>Closed</v>
          </cell>
          <cell r="D1547" t="str">
            <v>T - Surgery-Prof B Austen - short courses</v>
          </cell>
          <cell r="E1547" t="str">
            <v>Brian Maxwell Austen</v>
          </cell>
          <cell r="F1547">
            <v>73050</v>
          </cell>
        </row>
        <row r="1548">
          <cell r="A1548" t="str">
            <v>11350-10</v>
          </cell>
          <cell r="B1548" t="str">
            <v>C</v>
          </cell>
          <cell r="C1548" t="str">
            <v>Closed</v>
          </cell>
          <cell r="D1548" t="str">
            <v>D - Foundation Medicine Tuition fees income</v>
          </cell>
          <cell r="E1548" t="str">
            <v>John Warburton Unsworth</v>
          </cell>
          <cell r="F1548">
            <v>73050</v>
          </cell>
        </row>
        <row r="1549">
          <cell r="A1549" t="str">
            <v>11351-10</v>
          </cell>
          <cell r="B1549" t="str">
            <v>C</v>
          </cell>
          <cell r="C1549" t="str">
            <v>Closed</v>
          </cell>
          <cell r="D1549" t="str">
            <v>D - M Pharmacy Tuition fees income 2004/05</v>
          </cell>
          <cell r="E1549" t="str">
            <v>Mr M A Smith</v>
          </cell>
          <cell r="F1549">
            <v>73050</v>
          </cell>
        </row>
        <row r="1550">
          <cell r="A1550" t="str">
            <v>11352-10</v>
          </cell>
          <cell r="B1550" t="str">
            <v>C</v>
          </cell>
          <cell r="C1550" t="str">
            <v>Closed</v>
          </cell>
          <cell r="D1550" t="str">
            <v>D - Community Helath Sciences</v>
          </cell>
          <cell r="E1550" t="str">
            <v>Vivienne Alexandra Monk</v>
          </cell>
          <cell r="F1550">
            <v>73050</v>
          </cell>
        </row>
        <row r="1551">
          <cell r="A1551" t="str">
            <v>11352-11</v>
          </cell>
          <cell r="B1551" t="str">
            <v>C</v>
          </cell>
          <cell r="C1551" t="str">
            <v>Closed</v>
          </cell>
          <cell r="D1551" t="str">
            <v>D - Mental Health</v>
          </cell>
          <cell r="E1551" t="str">
            <v>Steven George Gillard</v>
          </cell>
          <cell r="F1551">
            <v>73050</v>
          </cell>
        </row>
        <row r="1552">
          <cell r="A1552" t="str">
            <v>11352-12</v>
          </cell>
          <cell r="B1552" t="str">
            <v>C</v>
          </cell>
          <cell r="C1552" t="str">
            <v>Closed</v>
          </cell>
          <cell r="D1552" t="str">
            <v>D - Medical Education</v>
          </cell>
          <cell r="E1552" t="str">
            <v>Vivienne Alexandra Monk</v>
          </cell>
          <cell r="F1552">
            <v>73050</v>
          </cell>
        </row>
        <row r="1553">
          <cell r="A1553" t="str">
            <v>11352-13</v>
          </cell>
          <cell r="B1553" t="str">
            <v>C</v>
          </cell>
          <cell r="C1553" t="str">
            <v>Closed</v>
          </cell>
          <cell r="D1553" t="str">
            <v>D - Population Health (Research Centre)</v>
          </cell>
          <cell r="E1553" t="str">
            <v>Vivienne Alexandra Monk</v>
          </cell>
          <cell r="F1553">
            <v>73050</v>
          </cell>
        </row>
        <row r="1554">
          <cell r="A1554" t="str">
            <v>11352-14</v>
          </cell>
          <cell r="B1554" t="str">
            <v>C</v>
          </cell>
          <cell r="C1554" t="str">
            <v>Closed</v>
          </cell>
          <cell r="D1554" t="str">
            <v>D - PHSE General</v>
          </cell>
          <cell r="E1554" t="str">
            <v>Vivienne Alexandra Monk</v>
          </cell>
          <cell r="F1554">
            <v>73050</v>
          </cell>
        </row>
        <row r="1555">
          <cell r="A1555" t="str">
            <v>11352-15</v>
          </cell>
          <cell r="B1555" t="str">
            <v>C</v>
          </cell>
          <cell r="C1555" t="str">
            <v>Closed</v>
          </cell>
          <cell r="D1555" t="str">
            <v>D - Biomedical Sciences (Research Centre)</v>
          </cell>
          <cell r="E1555" t="str">
            <v>Mr M A Smith</v>
          </cell>
          <cell r="F1555">
            <v>73050</v>
          </cell>
        </row>
        <row r="1556">
          <cell r="A1556" t="str">
            <v>11352-16</v>
          </cell>
          <cell r="B1556" t="str">
            <v>C</v>
          </cell>
          <cell r="C1556" t="str">
            <v>Closed</v>
          </cell>
          <cell r="D1556" t="str">
            <v>D - Human Genetics (Research Centre)</v>
          </cell>
          <cell r="E1556" t="str">
            <v>Mr M A Smith</v>
          </cell>
          <cell r="F1556">
            <v>73050</v>
          </cell>
        </row>
        <row r="1557">
          <cell r="A1557" t="str">
            <v>11352-17</v>
          </cell>
          <cell r="B1557" t="str">
            <v>C</v>
          </cell>
          <cell r="C1557" t="str">
            <v>Closed</v>
          </cell>
          <cell r="D1557" t="str">
            <v>D - Phsiology &amp; Pharmacology</v>
          </cell>
          <cell r="E1557" t="str">
            <v>Sheryl Lee Pond</v>
          </cell>
          <cell r="F1557">
            <v>73050</v>
          </cell>
        </row>
        <row r="1558">
          <cell r="A1558" t="str">
            <v>11352-18</v>
          </cell>
          <cell r="B1558" t="str">
            <v>C</v>
          </cell>
          <cell r="C1558" t="str">
            <v>Closed</v>
          </cell>
          <cell r="D1558" t="str">
            <v>D - Cell &amp; Mollecular Science</v>
          </cell>
          <cell r="E1558" t="str">
            <v>Mr M A Smith</v>
          </cell>
          <cell r="F1558">
            <v>73050</v>
          </cell>
        </row>
        <row r="1559">
          <cell r="A1559" t="str">
            <v>11352-19</v>
          </cell>
          <cell r="B1559" t="str">
            <v>C</v>
          </cell>
          <cell r="C1559" t="str">
            <v>Closed</v>
          </cell>
          <cell r="D1559" t="str">
            <v>D - Anatomy</v>
          </cell>
          <cell r="E1559" t="str">
            <v>Mr M A Smith</v>
          </cell>
          <cell r="F1559">
            <v>73050</v>
          </cell>
        </row>
        <row r="1560">
          <cell r="A1560" t="str">
            <v>11352-20</v>
          </cell>
          <cell r="B1560" t="str">
            <v>C</v>
          </cell>
          <cell r="C1560" t="str">
            <v>Closed</v>
          </cell>
          <cell r="D1560" t="str">
            <v>D - Pathology</v>
          </cell>
          <cell r="E1560" t="str">
            <v>Mr M A Smith</v>
          </cell>
          <cell r="F1560">
            <v>73050</v>
          </cell>
        </row>
        <row r="1561">
          <cell r="A1561" t="str">
            <v>11352-21</v>
          </cell>
          <cell r="B1561" t="str">
            <v>C</v>
          </cell>
          <cell r="C1561" t="str">
            <v>Closed</v>
          </cell>
          <cell r="D1561" t="str">
            <v>D - Genetics</v>
          </cell>
          <cell r="E1561" t="str">
            <v>Sheryl Lee Pond</v>
          </cell>
          <cell r="F1561">
            <v>73050</v>
          </cell>
        </row>
        <row r="1562">
          <cell r="A1562" t="str">
            <v>11352-22</v>
          </cell>
          <cell r="B1562" t="str">
            <v>C</v>
          </cell>
          <cell r="C1562" t="str">
            <v>Closed</v>
          </cell>
          <cell r="D1562" t="str">
            <v>D - BMS General</v>
          </cell>
          <cell r="E1562" t="str">
            <v>Mr M A Smith</v>
          </cell>
          <cell r="F1562">
            <v>73050</v>
          </cell>
        </row>
        <row r="1563">
          <cell r="A1563" t="str">
            <v>11352-23</v>
          </cell>
          <cell r="B1563" t="str">
            <v>C</v>
          </cell>
          <cell r="C1563" t="str">
            <v>Closed</v>
          </cell>
          <cell r="D1563" t="str">
            <v>D - Cardiovascular Science (Research Centre)</v>
          </cell>
          <cell r="E1563" t="str">
            <v>Mr M A Smith</v>
          </cell>
          <cell r="F1563">
            <v>73050</v>
          </cell>
        </row>
        <row r="1564">
          <cell r="A1564" t="str">
            <v>11352-24</v>
          </cell>
          <cell r="B1564" t="str">
            <v>C</v>
          </cell>
          <cell r="C1564" t="str">
            <v>Closed</v>
          </cell>
          <cell r="D1564" t="str">
            <v>D - Infection &amp; Immunity (Research Centre)</v>
          </cell>
          <cell r="E1564" t="str">
            <v>Mr M A Smith</v>
          </cell>
          <cell r="F1564">
            <v>73050</v>
          </cell>
        </row>
        <row r="1565">
          <cell r="A1565" t="str">
            <v>11352-25</v>
          </cell>
          <cell r="B1565" t="str">
            <v>C</v>
          </cell>
          <cell r="C1565" t="str">
            <v>Closed</v>
          </cell>
          <cell r="D1565" t="str">
            <v>D - Clinical Neurosciences (Research Centre)</v>
          </cell>
          <cell r="E1565" t="str">
            <v>Mr M A Smith</v>
          </cell>
          <cell r="F1565">
            <v>73050</v>
          </cell>
        </row>
        <row r="1566">
          <cell r="A1566" t="str">
            <v>11352-26</v>
          </cell>
          <cell r="B1566" t="str">
            <v>C</v>
          </cell>
          <cell r="C1566" t="str">
            <v>Closed</v>
          </cell>
          <cell r="D1566" t="str">
            <v>D - Clinical Sciences Teaching</v>
          </cell>
          <cell r="E1566" t="str">
            <v>Mr M A Smith</v>
          </cell>
          <cell r="F1566">
            <v>73050</v>
          </cell>
        </row>
        <row r="1567">
          <cell r="A1567" t="str">
            <v>11353-10</v>
          </cell>
          <cell r="B1567" t="str">
            <v>C</v>
          </cell>
          <cell r="C1567" t="str">
            <v>Closed</v>
          </cell>
          <cell r="D1567" t="str">
            <v>D - Community Health Sciences</v>
          </cell>
          <cell r="E1567" t="str">
            <v>Vivienne Alexandra Monk</v>
          </cell>
          <cell r="F1567">
            <v>73050</v>
          </cell>
        </row>
        <row r="1568">
          <cell r="A1568" t="str">
            <v>11353-11</v>
          </cell>
          <cell r="B1568" t="str">
            <v>C</v>
          </cell>
          <cell r="C1568" t="str">
            <v>Closed</v>
          </cell>
          <cell r="D1568" t="str">
            <v>D - Mental Health</v>
          </cell>
          <cell r="E1568" t="str">
            <v>Steven George Gillard</v>
          </cell>
          <cell r="F1568">
            <v>73050</v>
          </cell>
        </row>
        <row r="1569">
          <cell r="A1569" t="str">
            <v>11353-12</v>
          </cell>
          <cell r="B1569" t="str">
            <v>C</v>
          </cell>
          <cell r="C1569" t="str">
            <v>Closed</v>
          </cell>
          <cell r="D1569" t="str">
            <v>D - Medical Education</v>
          </cell>
          <cell r="E1569" t="str">
            <v>Vivienne Alexandra Monk</v>
          </cell>
          <cell r="F1569">
            <v>73050</v>
          </cell>
        </row>
        <row r="1570">
          <cell r="A1570" t="str">
            <v>11353-13</v>
          </cell>
          <cell r="B1570" t="str">
            <v>C</v>
          </cell>
          <cell r="C1570" t="str">
            <v>Closed</v>
          </cell>
          <cell r="D1570" t="str">
            <v>D - Population Health (Research Centre)</v>
          </cell>
          <cell r="E1570" t="str">
            <v>Vivienne Alexandra Monk</v>
          </cell>
          <cell r="F1570">
            <v>73050</v>
          </cell>
        </row>
        <row r="1571">
          <cell r="A1571" t="str">
            <v>11353-14</v>
          </cell>
          <cell r="B1571" t="str">
            <v>C</v>
          </cell>
          <cell r="C1571" t="str">
            <v>Closed</v>
          </cell>
          <cell r="D1571" t="str">
            <v>D - PHSE General</v>
          </cell>
          <cell r="E1571" t="str">
            <v>Vivienne Alexandra Monk</v>
          </cell>
          <cell r="F1571">
            <v>73050</v>
          </cell>
        </row>
        <row r="1572">
          <cell r="A1572" t="str">
            <v>11353-15</v>
          </cell>
          <cell r="B1572" t="str">
            <v>C</v>
          </cell>
          <cell r="C1572" t="str">
            <v>Closed</v>
          </cell>
          <cell r="D1572" t="str">
            <v>D - Biomedical Sciences (Research Centre)</v>
          </cell>
          <cell r="E1572" t="str">
            <v>Mr M A Smith</v>
          </cell>
          <cell r="F1572">
            <v>73050</v>
          </cell>
        </row>
        <row r="1573">
          <cell r="A1573" t="str">
            <v>11353-16</v>
          </cell>
          <cell r="B1573" t="str">
            <v>C</v>
          </cell>
          <cell r="C1573" t="str">
            <v>Closed</v>
          </cell>
          <cell r="D1573" t="str">
            <v>D - Human Genetics (Research Centre)</v>
          </cell>
          <cell r="E1573" t="str">
            <v>Mr M A Smith</v>
          </cell>
          <cell r="F1573">
            <v>73050</v>
          </cell>
        </row>
        <row r="1574">
          <cell r="A1574" t="str">
            <v>11353-17</v>
          </cell>
          <cell r="B1574" t="str">
            <v>C</v>
          </cell>
          <cell r="C1574" t="str">
            <v>Closed</v>
          </cell>
          <cell r="D1574" t="str">
            <v>D - Phsiology &amp; Pharmacology</v>
          </cell>
          <cell r="E1574" t="str">
            <v>Sheryl Lee Pond</v>
          </cell>
          <cell r="F1574">
            <v>73050</v>
          </cell>
        </row>
        <row r="1575">
          <cell r="A1575" t="str">
            <v>11353-18</v>
          </cell>
          <cell r="B1575" t="str">
            <v>C</v>
          </cell>
          <cell r="C1575" t="str">
            <v>Closed</v>
          </cell>
          <cell r="D1575" t="str">
            <v>D - Cell &amp; Mollecular Science</v>
          </cell>
          <cell r="E1575" t="str">
            <v>Richard William Davies</v>
          </cell>
          <cell r="F1575">
            <v>73050</v>
          </cell>
        </row>
        <row r="1576">
          <cell r="A1576" t="str">
            <v>11353-19</v>
          </cell>
          <cell r="B1576" t="str">
            <v>C</v>
          </cell>
          <cell r="C1576" t="str">
            <v>Closed</v>
          </cell>
          <cell r="D1576" t="str">
            <v>D - Anatomy</v>
          </cell>
          <cell r="E1576" t="str">
            <v>Mr M A Smith</v>
          </cell>
          <cell r="F1576">
            <v>73050</v>
          </cell>
        </row>
        <row r="1577">
          <cell r="A1577" t="str">
            <v>11353-20</v>
          </cell>
          <cell r="B1577" t="str">
            <v>C</v>
          </cell>
          <cell r="C1577" t="str">
            <v>Closed</v>
          </cell>
          <cell r="D1577" t="str">
            <v>D - Pathology</v>
          </cell>
          <cell r="E1577" t="str">
            <v>Mr M A Smith</v>
          </cell>
          <cell r="F1577">
            <v>73050</v>
          </cell>
        </row>
        <row r="1578">
          <cell r="A1578" t="str">
            <v>11353-21</v>
          </cell>
          <cell r="B1578" t="str">
            <v>C</v>
          </cell>
          <cell r="C1578" t="str">
            <v>Closed</v>
          </cell>
          <cell r="D1578" t="str">
            <v>D - Genetics</v>
          </cell>
          <cell r="E1578" t="str">
            <v>Sheryl Lee Pond</v>
          </cell>
          <cell r="F1578">
            <v>73050</v>
          </cell>
        </row>
        <row r="1579">
          <cell r="A1579" t="str">
            <v>11353-22</v>
          </cell>
          <cell r="B1579" t="str">
            <v>C</v>
          </cell>
          <cell r="C1579" t="str">
            <v>Closed</v>
          </cell>
          <cell r="D1579" t="str">
            <v>D - BMS General</v>
          </cell>
          <cell r="E1579" t="str">
            <v>Mr M A Smith</v>
          </cell>
          <cell r="F1579">
            <v>73050</v>
          </cell>
        </row>
        <row r="1580">
          <cell r="A1580" t="str">
            <v>11353-23</v>
          </cell>
          <cell r="B1580" t="str">
            <v>C</v>
          </cell>
          <cell r="C1580" t="str">
            <v>Closed</v>
          </cell>
          <cell r="D1580" t="str">
            <v>D - Cardiovascular Science (Research Centre)</v>
          </cell>
          <cell r="E1580" t="str">
            <v>Mr M A Smith</v>
          </cell>
          <cell r="F1580">
            <v>73050</v>
          </cell>
        </row>
        <row r="1581">
          <cell r="A1581" t="str">
            <v>11353-24</v>
          </cell>
          <cell r="B1581" t="str">
            <v>C</v>
          </cell>
          <cell r="C1581" t="str">
            <v>Closed</v>
          </cell>
          <cell r="D1581" t="str">
            <v>D - Infection &amp; Immunity (Research Centre)</v>
          </cell>
          <cell r="E1581" t="str">
            <v>Mr M A Smith</v>
          </cell>
          <cell r="F1581">
            <v>73050</v>
          </cell>
        </row>
        <row r="1582">
          <cell r="A1582" t="str">
            <v>11353-25</v>
          </cell>
          <cell r="B1582" t="str">
            <v>C</v>
          </cell>
          <cell r="C1582" t="str">
            <v>Closed</v>
          </cell>
          <cell r="D1582" t="str">
            <v>D - Clinical Neurosciences (Research Centre)</v>
          </cell>
          <cell r="E1582" t="str">
            <v>Mr M A Smith</v>
          </cell>
          <cell r="F1582">
            <v>73050</v>
          </cell>
        </row>
        <row r="1583">
          <cell r="A1583" t="str">
            <v>11353-26</v>
          </cell>
          <cell r="B1583" t="str">
            <v>C</v>
          </cell>
          <cell r="C1583" t="str">
            <v>Closed</v>
          </cell>
          <cell r="D1583" t="str">
            <v>D - Clinical Sciences Teaching</v>
          </cell>
          <cell r="E1583" t="str">
            <v>Mr M A Smith</v>
          </cell>
          <cell r="F1583">
            <v>73050</v>
          </cell>
        </row>
        <row r="1584">
          <cell r="A1584" t="str">
            <v>11354-10</v>
          </cell>
          <cell r="B1584" t="str">
            <v>C</v>
          </cell>
          <cell r="C1584" t="str">
            <v>Closed</v>
          </cell>
          <cell r="D1584" t="str">
            <v>D - Community Helath Sciences</v>
          </cell>
          <cell r="E1584" t="str">
            <v>Vivienne Alexandra Monk</v>
          </cell>
          <cell r="F1584">
            <v>73050</v>
          </cell>
        </row>
        <row r="1585">
          <cell r="A1585" t="str">
            <v>11354-11</v>
          </cell>
          <cell r="B1585" t="str">
            <v>C</v>
          </cell>
          <cell r="C1585" t="str">
            <v>Closed</v>
          </cell>
          <cell r="D1585" t="str">
            <v>D - Mental Health</v>
          </cell>
          <cell r="E1585" t="str">
            <v>Steven George Gillard</v>
          </cell>
          <cell r="F1585">
            <v>73050</v>
          </cell>
        </row>
        <row r="1586">
          <cell r="A1586" t="str">
            <v>11354-12</v>
          </cell>
          <cell r="B1586" t="str">
            <v>C</v>
          </cell>
          <cell r="C1586" t="str">
            <v>Closed</v>
          </cell>
          <cell r="D1586" t="str">
            <v>D - Medical Education</v>
          </cell>
          <cell r="E1586" t="str">
            <v>Vivienne Alexandra Monk</v>
          </cell>
          <cell r="F1586">
            <v>73050</v>
          </cell>
        </row>
        <row r="1587">
          <cell r="A1587" t="str">
            <v>11354-13</v>
          </cell>
          <cell r="B1587" t="str">
            <v>C</v>
          </cell>
          <cell r="C1587" t="str">
            <v>Closed</v>
          </cell>
          <cell r="D1587" t="str">
            <v>D - Population Health (Research Centre)</v>
          </cell>
          <cell r="E1587" t="str">
            <v>Vivienne Alexandra Monk</v>
          </cell>
          <cell r="F1587">
            <v>73050</v>
          </cell>
        </row>
        <row r="1588">
          <cell r="A1588" t="str">
            <v>11354-14</v>
          </cell>
          <cell r="B1588" t="str">
            <v>C</v>
          </cell>
          <cell r="C1588" t="str">
            <v>Closed</v>
          </cell>
          <cell r="D1588" t="str">
            <v>D - PHSE General</v>
          </cell>
          <cell r="E1588" t="str">
            <v>Vivienne Alexandra Monk</v>
          </cell>
          <cell r="F1588">
            <v>73050</v>
          </cell>
        </row>
        <row r="1589">
          <cell r="A1589" t="str">
            <v>11354-15</v>
          </cell>
          <cell r="B1589" t="str">
            <v>C</v>
          </cell>
          <cell r="C1589" t="str">
            <v>Closed</v>
          </cell>
          <cell r="D1589" t="str">
            <v>D - Biomedical Sciences (Research Centre)</v>
          </cell>
          <cell r="E1589" t="str">
            <v>Mr M A Smith</v>
          </cell>
          <cell r="F1589">
            <v>73050</v>
          </cell>
        </row>
        <row r="1590">
          <cell r="A1590" t="str">
            <v>11354-16</v>
          </cell>
          <cell r="B1590" t="str">
            <v>C</v>
          </cell>
          <cell r="C1590" t="str">
            <v>Closed</v>
          </cell>
          <cell r="D1590" t="str">
            <v>D - Human Genetics (Research Centre)</v>
          </cell>
          <cell r="E1590" t="str">
            <v>Mr M A Smith</v>
          </cell>
          <cell r="F1590">
            <v>73050</v>
          </cell>
        </row>
        <row r="1591">
          <cell r="A1591" t="str">
            <v>11354-17</v>
          </cell>
          <cell r="B1591" t="str">
            <v>C</v>
          </cell>
          <cell r="C1591" t="str">
            <v>Closed</v>
          </cell>
          <cell r="D1591" t="str">
            <v>D - Phsiology &amp; Pharmacology</v>
          </cell>
          <cell r="E1591" t="str">
            <v>Mr M A Smith</v>
          </cell>
          <cell r="F1591">
            <v>73050</v>
          </cell>
        </row>
        <row r="1592">
          <cell r="A1592" t="str">
            <v>11354-18</v>
          </cell>
          <cell r="B1592" t="str">
            <v>C</v>
          </cell>
          <cell r="C1592" t="str">
            <v>Closed</v>
          </cell>
          <cell r="D1592" t="str">
            <v>D - Cell &amp; Mollecular Science</v>
          </cell>
          <cell r="E1592" t="str">
            <v>Mr M A Smith</v>
          </cell>
          <cell r="F1592">
            <v>73050</v>
          </cell>
        </row>
        <row r="1593">
          <cell r="A1593" t="str">
            <v>11354-19</v>
          </cell>
          <cell r="B1593" t="str">
            <v>C</v>
          </cell>
          <cell r="C1593" t="str">
            <v>Closed</v>
          </cell>
          <cell r="D1593" t="str">
            <v>D - Anatomy</v>
          </cell>
          <cell r="E1593" t="str">
            <v>Richard William Davies</v>
          </cell>
          <cell r="F1593">
            <v>73050</v>
          </cell>
        </row>
        <row r="1594">
          <cell r="A1594" t="str">
            <v>11354-20</v>
          </cell>
          <cell r="B1594" t="str">
            <v>C</v>
          </cell>
          <cell r="C1594" t="str">
            <v>Closed</v>
          </cell>
          <cell r="D1594" t="str">
            <v>D - Pathology</v>
          </cell>
          <cell r="E1594" t="str">
            <v>Mr M A Smith</v>
          </cell>
          <cell r="F1594">
            <v>73050</v>
          </cell>
        </row>
        <row r="1595">
          <cell r="A1595" t="str">
            <v>11354-21</v>
          </cell>
          <cell r="B1595" t="str">
            <v>C</v>
          </cell>
          <cell r="C1595" t="str">
            <v>Closed</v>
          </cell>
          <cell r="D1595" t="str">
            <v>D - Genetics</v>
          </cell>
          <cell r="E1595" t="str">
            <v>Sheryl Lee Pond</v>
          </cell>
          <cell r="F1595">
            <v>73050</v>
          </cell>
        </row>
        <row r="1596">
          <cell r="A1596" t="str">
            <v>11354-22</v>
          </cell>
          <cell r="B1596" t="str">
            <v>C</v>
          </cell>
          <cell r="C1596" t="str">
            <v>Closed</v>
          </cell>
          <cell r="D1596" t="str">
            <v>D - BMS General</v>
          </cell>
          <cell r="E1596" t="str">
            <v>Mr M A Smith</v>
          </cell>
          <cell r="F1596">
            <v>73050</v>
          </cell>
        </row>
        <row r="1597">
          <cell r="A1597" t="str">
            <v>11354-23</v>
          </cell>
          <cell r="B1597" t="str">
            <v>C</v>
          </cell>
          <cell r="C1597" t="str">
            <v>Closed</v>
          </cell>
          <cell r="D1597" t="str">
            <v>D - Cardiovascular Science (Research Centre)</v>
          </cell>
          <cell r="E1597" t="str">
            <v>Mr M A Smith</v>
          </cell>
          <cell r="F1597">
            <v>73050</v>
          </cell>
        </row>
        <row r="1598">
          <cell r="A1598" t="str">
            <v>11354-24</v>
          </cell>
          <cell r="B1598" t="str">
            <v>C</v>
          </cell>
          <cell r="C1598" t="str">
            <v>Closed</v>
          </cell>
          <cell r="D1598" t="str">
            <v>D - Infection &amp; Immunity (Research Centre)</v>
          </cell>
          <cell r="E1598" t="str">
            <v>Mr M A Smith</v>
          </cell>
          <cell r="F1598">
            <v>73050</v>
          </cell>
        </row>
        <row r="1599">
          <cell r="A1599" t="str">
            <v>11354-25</v>
          </cell>
          <cell r="B1599" t="str">
            <v>C</v>
          </cell>
          <cell r="C1599" t="str">
            <v>Closed</v>
          </cell>
          <cell r="D1599" t="str">
            <v>D - Clinical Neurosciences (Research Centre)</v>
          </cell>
          <cell r="E1599" t="str">
            <v>John Warburton Unsworth</v>
          </cell>
          <cell r="F1599">
            <v>73050</v>
          </cell>
        </row>
        <row r="1600">
          <cell r="A1600" t="str">
            <v>11354-26</v>
          </cell>
          <cell r="B1600" t="str">
            <v>C</v>
          </cell>
          <cell r="C1600" t="str">
            <v>Closed</v>
          </cell>
          <cell r="D1600" t="str">
            <v>D - Clinical Sciences Teaching</v>
          </cell>
          <cell r="E1600" t="str">
            <v>Mr M A Smith</v>
          </cell>
          <cell r="F1600">
            <v>73050</v>
          </cell>
        </row>
        <row r="1601">
          <cell r="A1601" t="str">
            <v>11354-27</v>
          </cell>
          <cell r="B1601" t="str">
            <v>N</v>
          </cell>
          <cell r="C1601" t="str">
            <v>Active</v>
          </cell>
          <cell r="D1601" t="str">
            <v>O - Biomedical Sciences Association</v>
          </cell>
          <cell r="E1601" t="str">
            <v>Emma Harriet Baker</v>
          </cell>
          <cell r="F1601">
            <v>73050</v>
          </cell>
        </row>
        <row r="1602">
          <cell r="A1602" t="str">
            <v>11358-10</v>
          </cell>
          <cell r="B1602" t="str">
            <v>C</v>
          </cell>
          <cell r="C1602" t="str">
            <v>Closed</v>
          </cell>
          <cell r="D1602" t="str">
            <v>G - BSc Project Funds - Gordienko</v>
          </cell>
          <cell r="E1602" t="str">
            <v>Dmytro Valerjevich Gordienko</v>
          </cell>
          <cell r="F1602">
            <v>73050</v>
          </cell>
        </row>
        <row r="1603">
          <cell r="A1603" t="str">
            <v>11358-11</v>
          </cell>
          <cell r="B1603" t="str">
            <v>C</v>
          </cell>
          <cell r="C1603" t="str">
            <v>Closed</v>
          </cell>
          <cell r="D1603" t="str">
            <v>G - BSc Project Funds - M Sagoo</v>
          </cell>
          <cell r="E1603" t="str">
            <v>Mandeep Sagoo</v>
          </cell>
          <cell r="F1603">
            <v>73050</v>
          </cell>
        </row>
        <row r="1604">
          <cell r="A1604" t="str">
            <v>11358-12</v>
          </cell>
          <cell r="B1604" t="str">
            <v>C</v>
          </cell>
          <cell r="C1604" t="str">
            <v>Closed</v>
          </cell>
          <cell r="D1604" t="str">
            <v>G - BSc Project Funds - P Adds</v>
          </cell>
          <cell r="E1604" t="str">
            <v>Philip James Adds</v>
          </cell>
          <cell r="F1604">
            <v>73050</v>
          </cell>
        </row>
        <row r="1605">
          <cell r="A1605" t="str">
            <v>11358-13</v>
          </cell>
          <cell r="B1605" t="str">
            <v>C</v>
          </cell>
          <cell r="C1605" t="str">
            <v>Closed</v>
          </cell>
          <cell r="D1605" t="str">
            <v>G - BSc Project Funds - M Harhun</v>
          </cell>
          <cell r="E1605" t="str">
            <v>Maksym Harhun</v>
          </cell>
          <cell r="F1605">
            <v>73050</v>
          </cell>
        </row>
        <row r="1606">
          <cell r="A1606" t="str">
            <v>11358-14</v>
          </cell>
          <cell r="B1606" t="str">
            <v>C</v>
          </cell>
          <cell r="C1606" t="str">
            <v>Closed</v>
          </cell>
          <cell r="D1606" t="str">
            <v>G - BSc Project Funds - D Bennett</v>
          </cell>
          <cell r="E1606" t="str">
            <v>Dorothy Catherine Bennett</v>
          </cell>
          <cell r="F1606">
            <v>73050</v>
          </cell>
        </row>
        <row r="1607">
          <cell r="A1607" t="str">
            <v>11358-15</v>
          </cell>
          <cell r="B1607" t="str">
            <v>C</v>
          </cell>
          <cell r="C1607" t="str">
            <v>Closed</v>
          </cell>
          <cell r="D1607" t="str">
            <v>D - BSc Project Funds - B Bax</v>
          </cell>
          <cell r="E1607" t="str">
            <v>Bridget Elizabeth Bax</v>
          </cell>
          <cell r="F1607">
            <v>73050</v>
          </cell>
        </row>
        <row r="1608">
          <cell r="A1608" t="str">
            <v>11375-10</v>
          </cell>
          <cell r="B1608" t="str">
            <v>C</v>
          </cell>
          <cell r="C1608" t="str">
            <v>Closed</v>
          </cell>
          <cell r="D1608" t="str">
            <v>R - Mechanisms of neurotoxicity of amyloid oligomers in human dementing disease</v>
          </cell>
          <cell r="E1608" t="str">
            <v>Brian Maxwell Austen</v>
          </cell>
          <cell r="F1608">
            <v>40983</v>
          </cell>
        </row>
        <row r="1609">
          <cell r="A1609" t="str">
            <v>11376-10</v>
          </cell>
          <cell r="B1609" t="str">
            <v>C</v>
          </cell>
          <cell r="C1609" t="str">
            <v>Closed</v>
          </cell>
          <cell r="D1609" t="str">
            <v>R - Face-to-face versus self interview methods in sexual health clinics</v>
          </cell>
          <cell r="E1609" t="str">
            <v>Helen Jane Boland</v>
          </cell>
          <cell r="F1609">
            <v>41136</v>
          </cell>
        </row>
        <row r="1610">
          <cell r="A1610" t="str">
            <v>11377-10</v>
          </cell>
          <cell r="B1610" t="str">
            <v>C</v>
          </cell>
          <cell r="C1610" t="str">
            <v>Closed</v>
          </cell>
          <cell r="D1610" t="str">
            <v>R - Mechanisms and consequences of the interaction between artemisinins and Ca2+-ATPases of Plasmodium spp.</v>
          </cell>
          <cell r="E1610" t="str">
            <v>Dr C J Woodrow</v>
          </cell>
          <cell r="F1610">
            <v>41136</v>
          </cell>
        </row>
        <row r="1611">
          <cell r="A1611" t="str">
            <v>11378-10</v>
          </cell>
          <cell r="B1611" t="str">
            <v>C</v>
          </cell>
          <cell r="C1611" t="str">
            <v>Closed</v>
          </cell>
          <cell r="D1611" t="str">
            <v>R - HIV adult studies managed by MRC Clinical Trials Unit</v>
          </cell>
          <cell r="E1611" t="str">
            <v>Mark Harding Wansbrough-Jones</v>
          </cell>
          <cell r="F1611">
            <v>40755</v>
          </cell>
        </row>
        <row r="1612">
          <cell r="A1612" t="str">
            <v>11379-10</v>
          </cell>
          <cell r="B1612" t="str">
            <v>C</v>
          </cell>
          <cell r="C1612" t="str">
            <v>Closed</v>
          </cell>
          <cell r="D1612" t="str">
            <v>R - CCR5 and CXCR4 tropism and CD4 kinetics in HIV-1 infection</v>
          </cell>
          <cell r="E1612" t="str">
            <v>Derek Clive Macallan</v>
          </cell>
          <cell r="F1612">
            <v>41505</v>
          </cell>
        </row>
        <row r="1613">
          <cell r="A1613" t="str">
            <v>11380-10</v>
          </cell>
          <cell r="B1613" t="str">
            <v>C</v>
          </cell>
          <cell r="C1613" t="str">
            <v>Closed</v>
          </cell>
          <cell r="D1613" t="str">
            <v>R - Early emergence of ethnic differences in chronic disease risk: the Early emergence of ethnic differences in chronic disease risk: the concontribution of diet and physical activity tribution of diet and physical activity</v>
          </cell>
          <cell r="E1613" t="str">
            <v>Peter Hynes Whincup</v>
          </cell>
          <cell r="F1613">
            <v>40983</v>
          </cell>
        </row>
        <row r="1614">
          <cell r="A1614" t="str">
            <v>11381-10</v>
          </cell>
          <cell r="B1614" t="str">
            <v>C</v>
          </cell>
          <cell r="C1614" t="str">
            <v>Closed</v>
          </cell>
          <cell r="D1614" t="str">
            <v>R - Investigation of genetic susceptibility factors in viral bronchiolitis</v>
          </cell>
          <cell r="E1614" t="str">
            <v>Michael Roy Sharland</v>
          </cell>
          <cell r="F1614">
            <v>41033</v>
          </cell>
        </row>
        <row r="1615">
          <cell r="A1615" t="str">
            <v>11382-10</v>
          </cell>
          <cell r="B1615" t="str">
            <v>C</v>
          </cell>
          <cell r="C1615" t="str">
            <v>Closed</v>
          </cell>
          <cell r="D1615" t="str">
            <v>R - Imaging mechanisms of cognitive decline in vascular dementia</v>
          </cell>
          <cell r="E1615" t="str">
            <v>Hugh Stephen Markus</v>
          </cell>
          <cell r="F1615">
            <v>41074</v>
          </cell>
        </row>
        <row r="1616">
          <cell r="A1616" t="str">
            <v>11383-10</v>
          </cell>
          <cell r="B1616" t="str">
            <v>C</v>
          </cell>
          <cell r="C1616" t="str">
            <v>Closed</v>
          </cell>
          <cell r="D1616" t="str">
            <v>R - Optimizing antifungal therapy for HIV associated cryptococcal meningitis in Africa</v>
          </cell>
          <cell r="E1616" t="str">
            <v>Thomas Stephen Harrison</v>
          </cell>
          <cell r="F1616">
            <v>41146</v>
          </cell>
        </row>
        <row r="1617">
          <cell r="A1617" t="str">
            <v>11384-10</v>
          </cell>
          <cell r="B1617" t="str">
            <v>C</v>
          </cell>
          <cell r="C1617" t="str">
            <v>Closed</v>
          </cell>
          <cell r="D1617" t="str">
            <v>R - Investigation of the molecular basis of a form of motor neurone degenerative disease</v>
          </cell>
          <cell r="E1617" t="str">
            <v>Andrew Harry Crosby</v>
          </cell>
          <cell r="F1617">
            <v>41507</v>
          </cell>
        </row>
        <row r="1618">
          <cell r="A1618" t="str">
            <v>11385-10</v>
          </cell>
          <cell r="B1618" t="str">
            <v>C</v>
          </cell>
          <cell r="C1618" t="str">
            <v>Closed</v>
          </cell>
          <cell r="D1618" t="str">
            <v>R - Investigation of the nature and significance of neurodegenerative change identified by in vivo MRI in a double transgenic model of Alzheimer´s disease</v>
          </cell>
          <cell r="E1618" t="str">
            <v>Stephanie Janet Hazlehurst</v>
          </cell>
          <cell r="F1618">
            <v>41460</v>
          </cell>
        </row>
        <row r="1619">
          <cell r="A1619" t="str">
            <v>11386-10</v>
          </cell>
          <cell r="B1619" t="str">
            <v>C</v>
          </cell>
          <cell r="C1619" t="str">
            <v>Closed</v>
          </cell>
          <cell r="D1619" t="str">
            <v>R - The role of farnesylation of the B-secretase complex in Alzheimer´s Disease</v>
          </cell>
          <cell r="E1619" t="str">
            <v>Brian Maxwell Austen</v>
          </cell>
          <cell r="F1619">
            <v>41136</v>
          </cell>
        </row>
        <row r="1620">
          <cell r="A1620" t="str">
            <v>11387-10</v>
          </cell>
          <cell r="B1620" t="str">
            <v>C</v>
          </cell>
          <cell r="C1620" t="str">
            <v>Closed</v>
          </cell>
          <cell r="D1620" t="str">
            <v>R - Analysis of MCM2-7 and MCM8 protein functions and interactions in Drosophila melanogaster</v>
          </cell>
          <cell r="E1620" t="str">
            <v>Stephanie Janet Hazlehurst</v>
          </cell>
          <cell r="F1620">
            <v>41208</v>
          </cell>
        </row>
        <row r="1621">
          <cell r="A1621" t="str">
            <v>11388-10</v>
          </cell>
          <cell r="B1621" t="str">
            <v>C</v>
          </cell>
          <cell r="C1621" t="str">
            <v>Closed</v>
          </cell>
          <cell r="D1621" t="str">
            <v>R - Is mycoplasma genitalium in women "the new chlamydia? Community based prevalence and prospective cohort study</v>
          </cell>
          <cell r="E1621" t="str">
            <v>Philippa Oakeshott</v>
          </cell>
          <cell r="F1621">
            <v>40908</v>
          </cell>
        </row>
        <row r="1622">
          <cell r="A1622" t="str">
            <v>11389-10</v>
          </cell>
          <cell r="B1622" t="str">
            <v>C</v>
          </cell>
          <cell r="C1622" t="str">
            <v>Closed</v>
          </cell>
          <cell r="D1622" t="str">
            <v>R - Ovarian anti-Mullerian hormone: what does it do in the normal ovary and why is it so high in polycystic ovary syndrome?</v>
          </cell>
          <cell r="E1622" t="str">
            <v>Stephanie Janet Hazlehurst</v>
          </cell>
          <cell r="F1622">
            <v>41507</v>
          </cell>
        </row>
        <row r="1623">
          <cell r="A1623" t="str">
            <v>11390-10</v>
          </cell>
          <cell r="B1623" t="str">
            <v>C</v>
          </cell>
          <cell r="C1623" t="str">
            <v>Closed</v>
          </cell>
          <cell r="D1623" t="str">
            <v>R - Exploiting advances in diagnostic and wireless technologies to reduce the burden of STI´s</v>
          </cell>
          <cell r="E1623" t="str">
            <v>Stephanie Janet Hazlehurst</v>
          </cell>
          <cell r="F1623">
            <v>41208</v>
          </cell>
        </row>
        <row r="1624">
          <cell r="A1624" t="str">
            <v>11391-10</v>
          </cell>
          <cell r="B1624" t="str">
            <v>C</v>
          </cell>
          <cell r="C1624" t="str">
            <v>Closed</v>
          </cell>
          <cell r="D1624" t="str">
            <v>R - Defining the role of cyclic nucleotide-gated cation channels in adult lung fluid homeostasis</v>
          </cell>
          <cell r="E1624" t="str">
            <v>Dafydd Vaughan Walters</v>
          </cell>
          <cell r="F1624">
            <v>41146</v>
          </cell>
        </row>
        <row r="1625">
          <cell r="A1625" t="str">
            <v>11392-10</v>
          </cell>
          <cell r="B1625" t="str">
            <v>C</v>
          </cell>
          <cell r="C1625" t="str">
            <v>Closed</v>
          </cell>
          <cell r="D1625" t="str">
            <v>R - MRC-Doctoral Training Grant</v>
          </cell>
          <cell r="E1625" t="str">
            <v>Stephanie Janet Hazlehurst</v>
          </cell>
          <cell r="F1625">
            <v>41798</v>
          </cell>
        </row>
        <row r="1626">
          <cell r="A1626" t="str">
            <v>11392-11</v>
          </cell>
          <cell r="B1626" t="str">
            <v>C</v>
          </cell>
          <cell r="C1626" t="str">
            <v>Closed</v>
          </cell>
          <cell r="D1626" t="str">
            <v>R - MRC-Doctoral Training Grant</v>
          </cell>
          <cell r="E1626" t="str">
            <v>Jodi Anne Lindsay</v>
          </cell>
          <cell r="F1626">
            <v>41507</v>
          </cell>
        </row>
        <row r="1627">
          <cell r="A1627" t="str">
            <v>11392-12</v>
          </cell>
          <cell r="B1627" t="str">
            <v>C</v>
          </cell>
          <cell r="C1627" t="str">
            <v>Closed</v>
          </cell>
          <cell r="D1627" t="str">
            <v>R - MRC DTG Studentship</v>
          </cell>
          <cell r="E1627" t="str">
            <v>Franklyn Arron Howe</v>
          </cell>
          <cell r="F1627">
            <v>41146</v>
          </cell>
        </row>
        <row r="1628">
          <cell r="A1628" t="str">
            <v>11392-13</v>
          </cell>
          <cell r="B1628" t="str">
            <v>C</v>
          </cell>
          <cell r="C1628" t="str">
            <v>Closed</v>
          </cell>
          <cell r="D1628" t="str">
            <v>R - MRC DTG Studentship</v>
          </cell>
          <cell r="E1628" t="str">
            <v>Sanjeev Krishna</v>
          </cell>
          <cell r="F1628">
            <v>41533</v>
          </cell>
        </row>
        <row r="1629">
          <cell r="A1629" t="str">
            <v>11392-14</v>
          </cell>
          <cell r="B1629" t="str">
            <v>C</v>
          </cell>
          <cell r="C1629" t="str">
            <v>Closed</v>
          </cell>
          <cell r="D1629" t="str">
            <v>R - MRC DTG Studentship</v>
          </cell>
          <cell r="E1629" t="str">
            <v>Dorothy Catherine Bennett</v>
          </cell>
          <cell r="F1629">
            <v>41507</v>
          </cell>
        </row>
        <row r="1630">
          <cell r="A1630" t="str">
            <v>11393-10</v>
          </cell>
          <cell r="B1630" t="str">
            <v>C</v>
          </cell>
          <cell r="C1630" t="str">
            <v>Closed</v>
          </cell>
          <cell r="D1630" t="str">
            <v>R - Doctoral Training Grant</v>
          </cell>
          <cell r="E1630" t="str">
            <v>Paul Lyn Rodney Andrews</v>
          </cell>
          <cell r="F1630">
            <v>41243</v>
          </cell>
        </row>
        <row r="1631">
          <cell r="A1631" t="str">
            <v>11394-10</v>
          </cell>
          <cell r="B1631" t="str">
            <v>C</v>
          </cell>
          <cell r="C1631" t="str">
            <v>Closed</v>
          </cell>
          <cell r="D1631" t="str">
            <v>R - Characterisation of parasite and host determinants of severe Plasmodium knowlesi malaria</v>
          </cell>
          <cell r="E1631" t="str">
            <v>Sanjeev Krishna</v>
          </cell>
          <cell r="F1631">
            <v>41796</v>
          </cell>
        </row>
        <row r="1632">
          <cell r="A1632" t="str">
            <v>11395-10</v>
          </cell>
          <cell r="B1632" t="str">
            <v>C</v>
          </cell>
          <cell r="C1632" t="str">
            <v>Closed</v>
          </cell>
          <cell r="D1632" t="str">
            <v>R - Importance of 11-beta-hydroxysteroid dehydrogenase (HSD-1) in the consequences of chronic alcohol consumption</v>
          </cell>
          <cell r="E1632" t="str">
            <v>Hilary J Little</v>
          </cell>
          <cell r="F1632">
            <v>41151</v>
          </cell>
        </row>
        <row r="1633">
          <cell r="A1633" t="str">
            <v>11396-10</v>
          </cell>
          <cell r="B1633" t="str">
            <v>C</v>
          </cell>
          <cell r="C1633" t="str">
            <v>Closed</v>
          </cell>
          <cell r="D1633" t="str">
            <v>R - MRC Doctoral Training Grant 2009/10</v>
          </cell>
          <cell r="E1633" t="str">
            <v>Paul Lyn Rodney Andrews</v>
          </cell>
          <cell r="F1633">
            <v>41882</v>
          </cell>
        </row>
        <row r="1634">
          <cell r="A1634" t="str">
            <v>11396-11</v>
          </cell>
          <cell r="B1634" t="str">
            <v>C</v>
          </cell>
          <cell r="C1634" t="str">
            <v>Closed</v>
          </cell>
          <cell r="D1634" t="str">
            <v>R - Industrial Collaborative Studentship 1 (MRC/Helperby Therapeutics)</v>
          </cell>
          <cell r="E1634" t="str">
            <v>Jodi Anne Lindsay</v>
          </cell>
          <cell r="F1634">
            <v>41912</v>
          </cell>
        </row>
        <row r="1635">
          <cell r="A1635" t="str">
            <v>11396-12</v>
          </cell>
          <cell r="B1635" t="str">
            <v>C</v>
          </cell>
          <cell r="C1635" t="str">
            <v>Closed</v>
          </cell>
          <cell r="D1635" t="str">
            <v>R - Industrial Collaborative Studentship 2 (MRC/Helperby Therapeutics)</v>
          </cell>
          <cell r="E1635" t="str">
            <v>Timothy David Planche</v>
          </cell>
          <cell r="F1635">
            <v>41882</v>
          </cell>
        </row>
        <row r="1636">
          <cell r="A1636" t="str">
            <v>11396-13</v>
          </cell>
          <cell r="B1636" t="str">
            <v>C</v>
          </cell>
          <cell r="C1636" t="str">
            <v>Closed</v>
          </cell>
          <cell r="D1636" t="str">
            <v>R - MRC Centenary award</v>
          </cell>
          <cell r="E1636" t="str">
            <v>Emma Baple</v>
          </cell>
          <cell r="F1636">
            <v>41798</v>
          </cell>
        </row>
        <row r="1637">
          <cell r="A1637" t="str">
            <v>11397-10</v>
          </cell>
          <cell r="B1637" t="str">
            <v>C</v>
          </cell>
          <cell r="C1637" t="str">
            <v>Closed</v>
          </cell>
          <cell r="D1637" t="str">
            <v>R - Investigation of genetic risk factors for cerebral small vessel disease and leukoaraiosis in caucasian and African &amp; Carribean Stroke Cohorts using a genome wide association study approach</v>
          </cell>
          <cell r="E1637" t="str">
            <v>Hugh Stephen Markus</v>
          </cell>
          <cell r="F1637">
            <v>41477</v>
          </cell>
        </row>
        <row r="1638">
          <cell r="A1638" t="str">
            <v>11398-10</v>
          </cell>
          <cell r="B1638" t="str">
            <v>C</v>
          </cell>
          <cell r="C1638" t="str">
            <v>Closed</v>
          </cell>
          <cell r="D1638" t="str">
            <v>R - Cognitive archaeology</v>
          </cell>
          <cell r="E1638" t="str">
            <v>Peter Garrard</v>
          </cell>
          <cell r="F1638">
            <v>41508</v>
          </cell>
        </row>
        <row r="1639">
          <cell r="A1639" t="str">
            <v>11398-11</v>
          </cell>
          <cell r="B1639" t="str">
            <v>C</v>
          </cell>
          <cell r="C1639" t="str">
            <v>Closed</v>
          </cell>
          <cell r="D1639" t="str">
            <v>R - Subcontract to Oxford</v>
          </cell>
          <cell r="E1639" t="str">
            <v>Melanie Rose Monteiro</v>
          </cell>
          <cell r="F1639">
            <v>41379</v>
          </cell>
        </row>
        <row r="1640">
          <cell r="A1640" t="str">
            <v>11399-10</v>
          </cell>
          <cell r="B1640" t="str">
            <v>C</v>
          </cell>
          <cell r="C1640" t="str">
            <v>Closed</v>
          </cell>
          <cell r="D1640" t="str">
            <v>R - Pre-clinical studies of erythrocyte encapsulated thymidine phosphorylase</v>
          </cell>
          <cell r="E1640" t="str">
            <v>Stephanie Janet Hazlehurst</v>
          </cell>
          <cell r="F1640">
            <v>41507</v>
          </cell>
        </row>
        <row r="1641">
          <cell r="A1641" t="str">
            <v>11400-10</v>
          </cell>
          <cell r="B1641" t="str">
            <v>C</v>
          </cell>
          <cell r="C1641" t="str">
            <v>Closed</v>
          </cell>
          <cell r="D1641" t="str">
            <v>R - Pestvirus evasion of the intracellular antiviral response to infection.</v>
          </cell>
          <cell r="E1641" t="str">
            <v>Stephen Edward Goodbourn</v>
          </cell>
          <cell r="F1641">
            <v>40984</v>
          </cell>
        </row>
        <row r="1642">
          <cell r="A1642" t="str">
            <v>11401-10</v>
          </cell>
          <cell r="B1642" t="str">
            <v>C</v>
          </cell>
          <cell r="C1642" t="str">
            <v>Closed</v>
          </cell>
          <cell r="D1642" t="str">
            <v>R - Determining the avian antiviral type I interferon system.</v>
          </cell>
          <cell r="E1642" t="str">
            <v>Stephen Edward Goodbourn</v>
          </cell>
          <cell r="F1642">
            <v>41136</v>
          </cell>
        </row>
        <row r="1643">
          <cell r="A1643" t="str">
            <v>11402-10</v>
          </cell>
          <cell r="B1643" t="str">
            <v>C</v>
          </cell>
          <cell r="C1643" t="str">
            <v>Closed</v>
          </cell>
          <cell r="D1643" t="str">
            <v>R - The relationship between beta-amyloid hyperphosphorylated tau and other intracellular proteins in neurodegeneration</v>
          </cell>
          <cell r="E1643" t="str">
            <v>David Ceri Davies</v>
          </cell>
          <cell r="F1643">
            <v>40588</v>
          </cell>
        </row>
        <row r="1644">
          <cell r="A1644" t="str">
            <v>11403-10</v>
          </cell>
          <cell r="B1644" t="str">
            <v>C</v>
          </cell>
          <cell r="C1644" t="str">
            <v>Closed</v>
          </cell>
          <cell r="D1644" t="str">
            <v>R - Regulation of angiogenesis by DDAH and ADMA using genetic manipulation and in vivo MR imaging</v>
          </cell>
          <cell r="E1644" t="str">
            <v>Guy St John Whitley</v>
          </cell>
          <cell r="F1644">
            <v>40983</v>
          </cell>
        </row>
        <row r="1645">
          <cell r="A1645" t="str">
            <v>11404-10</v>
          </cell>
          <cell r="B1645" t="str">
            <v>C</v>
          </cell>
          <cell r="C1645" t="str">
            <v>Closed</v>
          </cell>
          <cell r="D1645" t="str">
            <v>R - Genetic analysis of factors preventing foreign DNA acquisition by Staphylococcus aureus</v>
          </cell>
          <cell r="E1645" t="str">
            <v>Jodi Anne Lindsay</v>
          </cell>
          <cell r="F1645">
            <v>41136</v>
          </cell>
        </row>
        <row r="1646">
          <cell r="A1646" t="str">
            <v>11405-10</v>
          </cell>
          <cell r="B1646" t="str">
            <v>C</v>
          </cell>
          <cell r="C1646" t="str">
            <v>Closed</v>
          </cell>
          <cell r="D1646" t="str">
            <v>R - Recognition opening and stabilization of DNA gates by topo IV the chromosome decantenase</v>
          </cell>
          <cell r="E1646" t="str">
            <v>Larry Mark Fisher</v>
          </cell>
          <cell r="F1646">
            <v>41136</v>
          </cell>
        </row>
        <row r="1647">
          <cell r="A1647" t="str">
            <v>11406-10</v>
          </cell>
          <cell r="B1647" t="str">
            <v>C</v>
          </cell>
          <cell r="C1647" t="str">
            <v>Closed</v>
          </cell>
          <cell r="D1647" t="str">
            <v>R - Molecular characterisation of the FtsK DNA motor and its interaction with topo IV in chromosome segregation</v>
          </cell>
          <cell r="E1647" t="str">
            <v>Larry Mark Fisher</v>
          </cell>
          <cell r="F1647">
            <v>40983</v>
          </cell>
        </row>
        <row r="1648">
          <cell r="A1648" t="str">
            <v>11407-10</v>
          </cell>
          <cell r="B1648" t="str">
            <v>C</v>
          </cell>
          <cell r="C1648" t="str">
            <v>Closed</v>
          </cell>
          <cell r="D1648" t="str">
            <v>R - Investigation of how activation of AMP a</v>
          </cell>
          <cell r="E1648" t="str">
            <v>Deborah Baines</v>
          </cell>
          <cell r="F1648">
            <v>41146</v>
          </cell>
        </row>
        <row r="1649">
          <cell r="A1649" t="str">
            <v>11408-10</v>
          </cell>
          <cell r="B1649" t="str">
            <v>C</v>
          </cell>
          <cell r="C1649" t="str">
            <v>Closed</v>
          </cell>
          <cell r="D1649" t="str">
            <v>R - Mechanism of action of an African swine fever virus virulence factor</v>
          </cell>
          <cell r="E1649" t="str">
            <v>Stephen Edward Goodbourn</v>
          </cell>
          <cell r="F1649">
            <v>41136</v>
          </cell>
        </row>
        <row r="1650">
          <cell r="A1650" t="str">
            <v>11409-10</v>
          </cell>
          <cell r="B1650" t="str">
            <v>C</v>
          </cell>
          <cell r="C1650" t="str">
            <v>Closed</v>
          </cell>
          <cell r="D1650" t="str">
            <v>R - Pest virus Evasion of the Intracellular Antiviral Response to Infection</v>
          </cell>
          <cell r="E1650" t="str">
            <v>Stephen Edward Goodbourn</v>
          </cell>
          <cell r="F1650">
            <v>41136</v>
          </cell>
        </row>
        <row r="1651">
          <cell r="A1651" t="str">
            <v>11410-10</v>
          </cell>
          <cell r="B1651" t="str">
            <v>C</v>
          </cell>
          <cell r="C1651" t="str">
            <v>Closed</v>
          </cell>
          <cell r="D1651" t="str">
            <v>R - The avian interferon system and its evasion by Avipoxviruses</v>
          </cell>
          <cell r="E1651" t="str">
            <v>Stephen Edward Goodbourn</v>
          </cell>
          <cell r="F1651">
            <v>41506</v>
          </cell>
        </row>
        <row r="1652">
          <cell r="A1652" t="str">
            <v>11411-10</v>
          </cell>
          <cell r="B1652" t="str">
            <v>C</v>
          </cell>
          <cell r="C1652" t="str">
            <v>Closed</v>
          </cell>
          <cell r="D1652" t="str">
            <v>R - Mechanistic and structural analysis of topo IV and gyrase and their targeting by antibacterial quinolones</v>
          </cell>
          <cell r="E1652" t="str">
            <v>Larry Mark Fisher</v>
          </cell>
          <cell r="F1652">
            <v>41502</v>
          </cell>
        </row>
        <row r="1653">
          <cell r="A1653" t="str">
            <v>11412-10</v>
          </cell>
          <cell r="B1653" t="str">
            <v>C</v>
          </cell>
          <cell r="C1653" t="str">
            <v>Closed</v>
          </cell>
          <cell r="D1653" t="str">
            <v>R - Regulation of K+ channels encoded by KCNQ and ether-a-go-go related genes in smooth muscle cells</v>
          </cell>
          <cell r="E1653" t="str">
            <v>Iain Andrew Greenwood</v>
          </cell>
          <cell r="F1653">
            <v>41882</v>
          </cell>
        </row>
        <row r="1654">
          <cell r="A1654" t="str">
            <v>11412-11</v>
          </cell>
          <cell r="B1654" t="str">
            <v>C</v>
          </cell>
          <cell r="C1654" t="str">
            <v>Closed</v>
          </cell>
          <cell r="D1654" t="str">
            <v>R - Regulation of K+ channels encoded by KCNQ and ether-a-go-go related genes in smooth muscle cells - Industry contribution</v>
          </cell>
          <cell r="E1654" t="str">
            <v>Iain Andrew Greenwood</v>
          </cell>
          <cell r="F1654">
            <v>41608</v>
          </cell>
        </row>
        <row r="1655">
          <cell r="A1655" t="str">
            <v>11413-10</v>
          </cell>
          <cell r="B1655" t="str">
            <v>C</v>
          </cell>
          <cell r="C1655" t="str">
            <v>Closed</v>
          </cell>
          <cell r="D1655" t="str">
            <v>R - Immunity, safety and protection of an Adenovirus-Prime: MVA-Boost vaccine against Mycobacterium avium subspecies paratuberculosis infection in calves</v>
          </cell>
          <cell r="E1655" t="str">
            <v>Timothy John Bull</v>
          </cell>
          <cell r="F1655">
            <v>41798</v>
          </cell>
        </row>
        <row r="1656">
          <cell r="A1656" t="str">
            <v>11414-10</v>
          </cell>
          <cell r="B1656" t="str">
            <v>C</v>
          </cell>
          <cell r="C1656" t="str">
            <v>Closed</v>
          </cell>
          <cell r="D1656" t="str">
            <v>R - Living with uninvited guests</v>
          </cell>
          <cell r="E1656" t="str">
            <v>Gary Russell Coulton</v>
          </cell>
          <cell r="F1656">
            <v>41882</v>
          </cell>
        </row>
        <row r="1657">
          <cell r="A1657" t="str">
            <v>11415-10</v>
          </cell>
          <cell r="B1657" t="str">
            <v>C</v>
          </cell>
          <cell r="C1657" t="str">
            <v>Closed</v>
          </cell>
          <cell r="D1657" t="str">
            <v>R - Privacy management and information flow</v>
          </cell>
          <cell r="E1657" t="str">
            <v>Iain Crinson</v>
          </cell>
          <cell r="F1657">
            <v>41136</v>
          </cell>
        </row>
        <row r="1658">
          <cell r="A1658" t="str">
            <v>11416-10</v>
          </cell>
          <cell r="B1658" t="str">
            <v>C</v>
          </cell>
          <cell r="C1658" t="str">
            <v>Closed</v>
          </cell>
          <cell r="D1658" t="str">
            <v>R - Roberts Review funding</v>
          </cell>
          <cell r="E1658" t="str">
            <v>Paul Lyn Rodney Andrews</v>
          </cell>
          <cell r="F1658">
            <v>41074</v>
          </cell>
        </row>
        <row r="1659">
          <cell r="A1659" t="str">
            <v>11417-10</v>
          </cell>
          <cell r="B1659" t="str">
            <v>C</v>
          </cell>
          <cell r="C1659" t="str">
            <v>Closed</v>
          </cell>
          <cell r="D1659" t="str">
            <v>R - Carotid artery endothelial growth: a novel in vitro assay</v>
          </cell>
          <cell r="E1659" t="str">
            <v>Atticus Henry Hainsworth</v>
          </cell>
          <cell r="F1659">
            <v>41000</v>
          </cell>
        </row>
        <row r="1660">
          <cell r="A1660" t="str">
            <v>11418-10</v>
          </cell>
          <cell r="B1660" t="str">
            <v>C</v>
          </cell>
          <cell r="C1660" t="str">
            <v>Closed</v>
          </cell>
          <cell r="D1660" t="str">
            <v>R - Investigation of the nature and importance of glucose homeostasis in human airways</v>
          </cell>
          <cell r="E1660" t="str">
            <v>Emma Harriet Baker</v>
          </cell>
          <cell r="F1660">
            <v>41136</v>
          </cell>
        </row>
        <row r="1661">
          <cell r="A1661" t="str">
            <v>11419-10</v>
          </cell>
          <cell r="B1661" t="str">
            <v>C</v>
          </cell>
          <cell r="C1661" t="str">
            <v>Closed</v>
          </cell>
          <cell r="D1661" t="str">
            <v>R - Functional role of non-contractile cells (interstitial cells) with processes (filopodia) recently discovered in the wall of arteries and veins.</v>
          </cell>
          <cell r="E1661" t="str">
            <v>Thomas Bruce Bolton</v>
          </cell>
          <cell r="F1661">
            <v>40832</v>
          </cell>
        </row>
        <row r="1662">
          <cell r="A1662" t="str">
            <v>11420-10</v>
          </cell>
          <cell r="B1662" t="str">
            <v>C</v>
          </cell>
          <cell r="C1662" t="str">
            <v>Closed</v>
          </cell>
          <cell r="D1662" t="str">
            <v>R - Regulation of synovial hyaluronan secretion signal paths and ion channels in intact joints in vivo cell culture and freshly isolated synoviocytes</v>
          </cell>
          <cell r="E1662" t="str">
            <v>Riccardo Luca Feasey</v>
          </cell>
          <cell r="F1662">
            <v>41070</v>
          </cell>
        </row>
        <row r="1663">
          <cell r="A1663" t="str">
            <v>11421-10</v>
          </cell>
          <cell r="B1663" t="str">
            <v>C</v>
          </cell>
          <cell r="C1663" t="str">
            <v>Closed</v>
          </cell>
          <cell r="D1663" t="str">
            <v>R - The role of nucleotide and protein substrates in the activation mechanism of Ca2+/calmodulin-dependent protein kinase II</v>
          </cell>
          <cell r="E1663" t="str">
            <v>Katalin Torok</v>
          </cell>
          <cell r="F1663">
            <v>41136</v>
          </cell>
        </row>
        <row r="1664">
          <cell r="A1664" t="str">
            <v>11422-10</v>
          </cell>
          <cell r="B1664" t="str">
            <v>C</v>
          </cell>
          <cell r="C1664" t="str">
            <v>Closed</v>
          </cell>
          <cell r="D1664" t="str">
            <v>R - A DNA resource for Lacunar stroke</v>
          </cell>
          <cell r="E1664" t="str">
            <v>Hugh Stephen Markus</v>
          </cell>
          <cell r="F1664">
            <v>41376</v>
          </cell>
        </row>
        <row r="1665">
          <cell r="A1665" t="str">
            <v>11422-11</v>
          </cell>
          <cell r="B1665" t="str">
            <v>C</v>
          </cell>
          <cell r="C1665" t="str">
            <v>Closed</v>
          </cell>
          <cell r="D1665" t="str">
            <v>R - lacunar study OTHER CENTRES</v>
          </cell>
          <cell r="E1665" t="str">
            <v>Hugh Stephen Markus</v>
          </cell>
          <cell r="F1665">
            <v>40739</v>
          </cell>
        </row>
        <row r="1666">
          <cell r="A1666" t="str">
            <v>11423-10</v>
          </cell>
          <cell r="B1666" t="str">
            <v>C</v>
          </cell>
          <cell r="C1666" t="str">
            <v>Closed</v>
          </cell>
          <cell r="D1666" t="str">
            <v>R - The impact of maternal and infant geohelminth infections on atopy and vaccine immunity in infants living in a rural Tropical region of Ecuador</v>
          </cell>
          <cell r="E1666" t="str">
            <v>Helen Jane Boland</v>
          </cell>
          <cell r="F1666">
            <v>41136</v>
          </cell>
        </row>
        <row r="1667">
          <cell r="A1667" t="str">
            <v>11424-10</v>
          </cell>
          <cell r="B1667" t="str">
            <v>C</v>
          </cell>
          <cell r="C1667" t="str">
            <v>Closed</v>
          </cell>
          <cell r="D1667" t="str">
            <v>R - Gene mapping in 6 forms of neurological disease</v>
          </cell>
          <cell r="E1667" t="str">
            <v>Andrew Harry Crosby</v>
          </cell>
          <cell r="F1667">
            <v>41516</v>
          </cell>
        </row>
        <row r="1668">
          <cell r="A1668" t="str">
            <v>11425-10</v>
          </cell>
          <cell r="B1668" t="str">
            <v>C</v>
          </cell>
          <cell r="C1668" t="str">
            <v>Closed</v>
          </cell>
          <cell r="D1668" t="str">
            <v>R - To analyse the role of the Thiol antioxidant system in the regulation of bone</v>
          </cell>
          <cell r="E1668" t="str">
            <v>Timothy John Chambers</v>
          </cell>
          <cell r="F1668">
            <v>40908</v>
          </cell>
        </row>
        <row r="1669">
          <cell r="A1669" t="str">
            <v>11426-10</v>
          </cell>
          <cell r="B1669" t="str">
            <v>C</v>
          </cell>
          <cell r="C1669" t="str">
            <v>Closed</v>
          </cell>
          <cell r="D1669" t="str">
            <v>R - Intracellular calcium homeostasis and membrane ion channels in smooth muscle explored by laser confocal microscopyand patch clamp: the role of excitation-contraction in coupling and regulation of vascular tone</v>
          </cell>
          <cell r="E1669" t="str">
            <v>Thomas Bruce Bolton</v>
          </cell>
          <cell r="F1669">
            <v>41136</v>
          </cell>
        </row>
        <row r="1670">
          <cell r="A1670" t="str">
            <v>11427-10</v>
          </cell>
          <cell r="B1670" t="str">
            <v>C</v>
          </cell>
          <cell r="C1670" t="str">
            <v>Closed</v>
          </cell>
          <cell r="D1670" t="str">
            <v>R - Properties of Ca2+-permeable receptor-operated non-selective cation channels in vascular smooth muscle</v>
          </cell>
          <cell r="E1670" t="str">
            <v>Anthony Paul Albert</v>
          </cell>
          <cell r="F1670">
            <v>41136</v>
          </cell>
        </row>
        <row r="1671">
          <cell r="A1671" t="str">
            <v>11428-10</v>
          </cell>
          <cell r="B1671" t="str">
            <v>C</v>
          </cell>
          <cell r="C1671" t="str">
            <v>Closed</v>
          </cell>
          <cell r="D1671" t="str">
            <v>R - Novel antigen design and delivery for sustained mucosal protection against HIV-1 infection [Income]</v>
          </cell>
          <cell r="E1671" t="str">
            <v>Helen Jane Boland</v>
          </cell>
          <cell r="F1671">
            <v>41866</v>
          </cell>
        </row>
        <row r="1672">
          <cell r="A1672" t="str">
            <v>11428-11</v>
          </cell>
          <cell r="B1672" t="str">
            <v>C</v>
          </cell>
          <cell r="C1672" t="str">
            <v>Closed</v>
          </cell>
          <cell r="D1672" t="str">
            <v>R - Novel antigen design and delivery for sustained mucosal protection against HIV-1 infection - Gates Grand Challenge [project management]</v>
          </cell>
          <cell r="E1672" t="str">
            <v>Helen Jane Boland</v>
          </cell>
          <cell r="F1672">
            <v>41455</v>
          </cell>
        </row>
        <row r="1673">
          <cell r="A1673" t="str">
            <v>11428-12</v>
          </cell>
          <cell r="B1673" t="str">
            <v>C</v>
          </cell>
          <cell r="C1673" t="str">
            <v>Closed</v>
          </cell>
          <cell r="D1673" t="str">
            <v>R - Novel antigen design and delivery for sustained mucosal protection against HIV-1 infection - Gates Grand Challenge</v>
          </cell>
          <cell r="E1673" t="str">
            <v>Julian Ma</v>
          </cell>
          <cell r="F1673">
            <v>41455</v>
          </cell>
        </row>
        <row r="1674">
          <cell r="A1674" t="str">
            <v>11428-13</v>
          </cell>
          <cell r="B1674" t="str">
            <v>C</v>
          </cell>
          <cell r="C1674" t="str">
            <v>Closed</v>
          </cell>
          <cell r="D1674" t="str">
            <v>R - Novel antigen design and delivery for sustained mucosal protection against HIV-1 infection - Gates Grand Challenge</v>
          </cell>
          <cell r="E1674" t="str">
            <v>Martin Patrick Cranage</v>
          </cell>
          <cell r="F1674">
            <v>41455</v>
          </cell>
        </row>
        <row r="1675">
          <cell r="A1675" t="str">
            <v>11428-14</v>
          </cell>
          <cell r="B1675" t="str">
            <v>C</v>
          </cell>
          <cell r="C1675" t="str">
            <v>Closed</v>
          </cell>
          <cell r="D1675" t="str">
            <v>R - Novel antigen design and delivery for sustained mucosal protection against HIV-1 infection - Gates Grand Challenge</v>
          </cell>
          <cell r="E1675" t="str">
            <v>Stephanie Janet Hazlehurst</v>
          </cell>
          <cell r="F1675">
            <v>41182</v>
          </cell>
        </row>
        <row r="1676">
          <cell r="A1676" t="str">
            <v>11428-15</v>
          </cell>
          <cell r="B1676" t="str">
            <v>C</v>
          </cell>
          <cell r="C1676" t="str">
            <v>Closed</v>
          </cell>
          <cell r="D1676" t="str">
            <v>R - Novel antigen design and delivery for sustained mucosal protection against HIV-1 infection - Gates Grand Challenge</v>
          </cell>
          <cell r="E1676" t="str">
            <v>Helen Jane Boland</v>
          </cell>
          <cell r="F1676">
            <v>41790</v>
          </cell>
        </row>
        <row r="1677">
          <cell r="A1677" t="str">
            <v>11429-10</v>
          </cell>
          <cell r="B1677" t="str">
            <v>C</v>
          </cell>
          <cell r="C1677" t="str">
            <v>Closed</v>
          </cell>
          <cell r="D1677" t="str">
            <v>R - Characterisation of Plasmodium falciparum-derived ion channels</v>
          </cell>
          <cell r="E1677" t="str">
            <v>Stephanie Janet Hazlehurst</v>
          </cell>
          <cell r="F1677">
            <v>41146</v>
          </cell>
        </row>
        <row r="1678">
          <cell r="A1678" t="str">
            <v>11430-10</v>
          </cell>
          <cell r="B1678" t="str">
            <v>C</v>
          </cell>
          <cell r="C1678" t="str">
            <v>Closed</v>
          </cell>
          <cell r="D1678" t="str">
            <v>R - Congenic cell bank for pigmentary mutations</v>
          </cell>
          <cell r="E1678" t="str">
            <v>Dorothy Catherine Bennett</v>
          </cell>
          <cell r="F1678">
            <v>41121</v>
          </cell>
        </row>
        <row r="1679">
          <cell r="A1679" t="str">
            <v>11431-10</v>
          </cell>
          <cell r="B1679" t="str">
            <v>C</v>
          </cell>
          <cell r="C1679" t="str">
            <v>Closed</v>
          </cell>
          <cell r="D1679" t="str">
            <v>R - Characterization of sensory neurons produced by pluripotent mouse neural crest-like stem cells</v>
          </cell>
          <cell r="E1679" t="str">
            <v>Elena Vladimirovna Sviderskaya</v>
          </cell>
          <cell r="F1679">
            <v>41136</v>
          </cell>
        </row>
        <row r="1680">
          <cell r="A1680" t="str">
            <v>11432-10</v>
          </cell>
          <cell r="B1680" t="str">
            <v>C</v>
          </cell>
          <cell r="C1680" t="str">
            <v>Closed</v>
          </cell>
          <cell r="D1680" t="str">
            <v>R - BuG@S-v2 - Bacterial transcriptomes and comparative genomics using microarrays - toward a systems biology approach for pathogen management</v>
          </cell>
          <cell r="E1680" t="str">
            <v>Stephanie Janet Hazlehurst</v>
          </cell>
          <cell r="F1680">
            <v>41796</v>
          </cell>
        </row>
        <row r="1681">
          <cell r="A1681" t="str">
            <v>11433-10</v>
          </cell>
          <cell r="B1681" t="str">
            <v>C</v>
          </cell>
          <cell r="C1681" t="str">
            <v>Closed</v>
          </cell>
          <cell r="D1681" t="str">
            <v>R - Pharmacokinetic study to investigate roles of individual drugs in preventing failure/relapse during a controlled trial of high dosage rifapentine and moxifloxacin in African pulmonary tuberculosis</v>
          </cell>
          <cell r="E1681" t="str">
            <v>Stephanie Janet Hazlehurst</v>
          </cell>
          <cell r="F1681">
            <v>41507</v>
          </cell>
        </row>
        <row r="1682">
          <cell r="A1682" t="str">
            <v>11434-10</v>
          </cell>
          <cell r="B1682" t="str">
            <v>C</v>
          </cell>
          <cell r="C1682" t="str">
            <v>Closed</v>
          </cell>
          <cell r="D1682" t="str">
            <v>R - SCANS Cognitive impairment in cerebral small vessel disease; a prospective imaging study</v>
          </cell>
          <cell r="E1682" t="str">
            <v>Hugh Stephen Markus</v>
          </cell>
          <cell r="F1682">
            <v>41760</v>
          </cell>
        </row>
        <row r="1683">
          <cell r="A1683" t="str">
            <v>11435-10</v>
          </cell>
          <cell r="B1683" t="str">
            <v>C</v>
          </cell>
          <cell r="C1683" t="str">
            <v>Closed</v>
          </cell>
          <cell r="D1683" t="str">
            <v>R - A reappraisal of mycobacterial chaperonin 60 structure and function and its role in tuberculosis</v>
          </cell>
          <cell r="E1683" t="str">
            <v>Stephanie Janet Hazlehurst</v>
          </cell>
          <cell r="F1683">
            <v>41146</v>
          </cell>
        </row>
        <row r="1684">
          <cell r="A1684" t="str">
            <v>11436-10</v>
          </cell>
          <cell r="B1684" t="str">
            <v>C</v>
          </cell>
          <cell r="C1684" t="str">
            <v>Closed</v>
          </cell>
          <cell r="D1684" t="str">
            <v>R - Adjunctive IFN for HIV associated crytococcal meningitis: effect on local and systemic immune responses and clearance of infection</v>
          </cell>
          <cell r="E1684" t="str">
            <v>Thomas Stephen Harrison</v>
          </cell>
          <cell r="F1684">
            <v>41146</v>
          </cell>
        </row>
        <row r="1685">
          <cell r="A1685" t="str">
            <v>11437-10</v>
          </cell>
          <cell r="B1685" t="str">
            <v>C</v>
          </cell>
          <cell r="C1685" t="str">
            <v>Closed</v>
          </cell>
          <cell r="D1685" t="str">
            <v>R - Human GM3 synthase deficiency: a new severe epilepsy syndrome</v>
          </cell>
          <cell r="E1685" t="str">
            <v>Andrew Harry Crosby</v>
          </cell>
          <cell r="F1685">
            <v>40677</v>
          </cell>
        </row>
        <row r="1686">
          <cell r="A1686" t="str">
            <v>11438-10</v>
          </cell>
          <cell r="B1686" t="str">
            <v>C</v>
          </cell>
          <cell r="C1686" t="str">
            <v>Closed</v>
          </cell>
          <cell r="D1686" t="str">
            <v>R - Development Programme for ADI 1.2</v>
          </cell>
          <cell r="E1686" t="str">
            <v>Clive Robinson</v>
          </cell>
          <cell r="F1686">
            <v>41136</v>
          </cell>
        </row>
        <row r="1687">
          <cell r="A1687" t="str">
            <v>11439-10</v>
          </cell>
          <cell r="B1687" t="str">
            <v>C</v>
          </cell>
          <cell r="C1687" t="str">
            <v>Closed</v>
          </cell>
          <cell r="D1687" t="str">
            <v>R - What are the consequences for the immune system of persistent antigen stimulation by cytomegalovirus</v>
          </cell>
          <cell r="E1687" t="str">
            <v>Derek Clive Macallan</v>
          </cell>
          <cell r="F1687">
            <v>41431</v>
          </cell>
        </row>
        <row r="1688">
          <cell r="A1688" t="str">
            <v>11440-10</v>
          </cell>
          <cell r="B1688" t="str">
            <v>C</v>
          </cell>
          <cell r="C1688" t="str">
            <v>Closed</v>
          </cell>
          <cell r="D1688" t="str">
            <v>R - Genotype-phenotype associations in the 1958 cohort database Student - David Hadley</v>
          </cell>
          <cell r="E1688" t="str">
            <v>David Peter Strachan</v>
          </cell>
          <cell r="F1688">
            <v>41136</v>
          </cell>
        </row>
        <row r="1689">
          <cell r="A1689" t="str">
            <v>11441-10</v>
          </cell>
          <cell r="B1689" t="str">
            <v>C</v>
          </cell>
          <cell r="C1689" t="str">
            <v>Closed</v>
          </cell>
          <cell r="D1689" t="str">
            <v>R - Regulation of hnRNP K and 4E-BP1 in resp</v>
          </cell>
          <cell r="E1689" t="str">
            <v>Stephanie Janet Hazlehurst</v>
          </cell>
          <cell r="F1689">
            <v>41184</v>
          </cell>
        </row>
        <row r="1690">
          <cell r="A1690" t="str">
            <v>11442-10</v>
          </cell>
          <cell r="B1690" t="str">
            <v>C</v>
          </cell>
          <cell r="C1690" t="str">
            <v>Closed</v>
          </cell>
          <cell r="D1690" t="str">
            <v>R - Value in People Award 2008/09</v>
          </cell>
          <cell r="E1690" t="str">
            <v>Melanie Rose Monteiro</v>
          </cell>
          <cell r="F1690">
            <v>40588</v>
          </cell>
        </row>
        <row r="1691">
          <cell r="A1691" t="str">
            <v>11443-10</v>
          </cell>
          <cell r="B1691" t="str">
            <v>C</v>
          </cell>
          <cell r="C1691" t="str">
            <v>Closed</v>
          </cell>
          <cell r="D1691" t="str">
            <v>R - A genome wide association study in ischaemic stroke End date extended to 31/12/10</v>
          </cell>
          <cell r="E1691" t="str">
            <v>Hugh Stephen Markus</v>
          </cell>
          <cell r="F1691">
            <v>40877</v>
          </cell>
        </row>
        <row r="1692">
          <cell r="A1692" t="str">
            <v>11444-10</v>
          </cell>
          <cell r="B1692" t="str">
            <v>C</v>
          </cell>
          <cell r="C1692" t="str">
            <v>Closed</v>
          </cell>
          <cell r="D1692" t="str">
            <v>R - IgA immunotherapy of tuberculosis</v>
          </cell>
          <cell r="E1692" t="str">
            <v>Rajko Reljic</v>
          </cell>
          <cell r="F1692">
            <v>41136</v>
          </cell>
        </row>
        <row r="1693">
          <cell r="A1693" t="str">
            <v>11445-10</v>
          </cell>
          <cell r="B1693" t="str">
            <v>C</v>
          </cell>
          <cell r="C1693" t="str">
            <v>Closed</v>
          </cell>
          <cell r="D1693" t="str">
            <v>R - Motherhood and mental illness</v>
          </cell>
          <cell r="E1693" t="str">
            <v>Helen Jane Boland</v>
          </cell>
          <cell r="F1693">
            <v>42114</v>
          </cell>
        </row>
        <row r="1694">
          <cell r="A1694" t="str">
            <v>11446-10</v>
          </cell>
          <cell r="B1694" t="str">
            <v>C</v>
          </cell>
          <cell r="C1694" t="str">
            <v>Closed</v>
          </cell>
          <cell r="D1694" t="str">
            <v>R - ADI 1.02: Development of topically acting Allergen Delivery Inhibitors as novel treatments and prophylactics for allergies</v>
          </cell>
          <cell r="E1694" t="str">
            <v>Clive Robinson</v>
          </cell>
          <cell r="F1694">
            <v>42674</v>
          </cell>
        </row>
        <row r="1695">
          <cell r="A1695" t="str">
            <v>11447-10</v>
          </cell>
          <cell r="B1695" t="str">
            <v>C</v>
          </cell>
          <cell r="C1695" t="str">
            <v>Closed</v>
          </cell>
          <cell r="D1695" t="str">
            <v>R - The interaction of paramyxoviruses with the interferon system</v>
          </cell>
          <cell r="E1695" t="str">
            <v>Stephen Edward Goodbourn</v>
          </cell>
          <cell r="F1695">
            <v>42109</v>
          </cell>
        </row>
        <row r="1696">
          <cell r="A1696" t="str">
            <v>11448-10</v>
          </cell>
          <cell r="B1696" t="str">
            <v>C</v>
          </cell>
          <cell r="C1696" t="str">
            <v>Closed</v>
          </cell>
          <cell r="D1696" t="str">
            <v>R - BuG@S-III: translational community support for bacterial microarrays</v>
          </cell>
          <cell r="E1696" t="str">
            <v>Stephanie Janet Hazlehurst</v>
          </cell>
          <cell r="F1696">
            <v>41507</v>
          </cell>
        </row>
        <row r="1697">
          <cell r="A1697" t="str">
            <v>11449-10</v>
          </cell>
          <cell r="B1697" t="str">
            <v>C</v>
          </cell>
          <cell r="C1697" t="str">
            <v>Closed</v>
          </cell>
          <cell r="D1697" t="str">
            <v>R - Effect of inflammation and insulin on glucose homeostasis in the airway epithelium</v>
          </cell>
          <cell r="E1697" t="str">
            <v>Emma Harriet Baker</v>
          </cell>
          <cell r="F1697">
            <v>41866</v>
          </cell>
        </row>
        <row r="1698">
          <cell r="A1698" t="str">
            <v>11450-10</v>
          </cell>
          <cell r="B1698" t="str">
            <v>C</v>
          </cell>
          <cell r="C1698" t="str">
            <v>Closed</v>
          </cell>
          <cell r="D1698" t="str">
            <v>R - Wellcome Trust Value in People 2009/10</v>
          </cell>
          <cell r="E1698" t="str">
            <v>Melanie Rose Monteiro</v>
          </cell>
          <cell r="F1698">
            <v>40677</v>
          </cell>
        </row>
        <row r="1699">
          <cell r="A1699" t="str">
            <v>11451-10</v>
          </cell>
          <cell r="B1699" t="str">
            <v>C</v>
          </cell>
          <cell r="C1699" t="str">
            <v>Closed</v>
          </cell>
          <cell r="D1699" t="str">
            <v>R - Wellcome Trust Open Access 09/10</v>
          </cell>
          <cell r="E1699" t="str">
            <v>Melanie Rose Monteiro</v>
          </cell>
          <cell r="F1699">
            <v>40983</v>
          </cell>
        </row>
        <row r="1700">
          <cell r="A1700" t="str">
            <v>11452-10</v>
          </cell>
          <cell r="B1700" t="str">
            <v>C</v>
          </cell>
          <cell r="C1700" t="str">
            <v>Closed</v>
          </cell>
          <cell r="D1700" t="str">
            <v>R - Impact of early infectious and microbial exposures on the development of immunity and allergic inflammatory disease in children living in a tropical region of Ecuador</v>
          </cell>
          <cell r="E1700" t="str">
            <v>Stephanie Janet Hazlehurst</v>
          </cell>
          <cell r="F1700">
            <v>41136</v>
          </cell>
        </row>
        <row r="1701">
          <cell r="A1701" t="str">
            <v>11452-11</v>
          </cell>
          <cell r="B1701" t="str">
            <v>C</v>
          </cell>
          <cell r="C1701" t="str">
            <v>Closed</v>
          </cell>
          <cell r="D1701" t="str">
            <v>R - Impact of early infectious and microbial exposures on the development of immunity and allergic inflammatory disease in children living in a tropical region of Ecuador</v>
          </cell>
          <cell r="E1701" t="str">
            <v>Philip John Cooper</v>
          </cell>
          <cell r="F1701">
            <v>42829</v>
          </cell>
        </row>
        <row r="1702">
          <cell r="A1702" t="str">
            <v>11453-10</v>
          </cell>
          <cell r="B1702" t="str">
            <v>C</v>
          </cell>
          <cell r="C1702" t="str">
            <v>Closed</v>
          </cell>
          <cell r="D1702" t="str">
            <v>R - The impact of C. Neoformans phenotype and genotype on the clinical course and outcome of human cryptococcal meningitis</v>
          </cell>
          <cell r="E1702" t="str">
            <v>Tihana Bicanic</v>
          </cell>
          <cell r="F1702">
            <v>42035</v>
          </cell>
        </row>
        <row r="1703">
          <cell r="A1703" t="str">
            <v>11454-10</v>
          </cell>
          <cell r="B1703" t="str">
            <v>C</v>
          </cell>
          <cell r="C1703" t="str">
            <v>Closed</v>
          </cell>
          <cell r="D1703" t="str">
            <v>R - Type I Restriction Modification Systems and their Inhibitors: Effect on the Evolution of Multi-drug Resistant Staphylococcus aureus</v>
          </cell>
          <cell r="E1703" t="str">
            <v>Jodi Anne Lindsay</v>
          </cell>
          <cell r="F1703">
            <v>41866</v>
          </cell>
        </row>
        <row r="1704">
          <cell r="A1704" t="str">
            <v>11455-10</v>
          </cell>
          <cell r="B1704" t="str">
            <v>C</v>
          </cell>
          <cell r="C1704" t="str">
            <v>Closed</v>
          </cell>
          <cell r="D1704" t="str">
            <v>R - Wellcome Trust Value in People 2010/11</v>
          </cell>
          <cell r="E1704" t="str">
            <v>Melanie Rose Monteiro</v>
          </cell>
          <cell r="F1704">
            <v>41502</v>
          </cell>
        </row>
        <row r="1705">
          <cell r="A1705" t="str">
            <v>11456-10</v>
          </cell>
          <cell r="B1705" t="str">
            <v>C</v>
          </cell>
          <cell r="C1705" t="str">
            <v>Closed</v>
          </cell>
          <cell r="D1705" t="str">
            <v>R - Integrated molecular and morphological studies of the mechanisms of development of mammalian heart asymmetries and related congenital malformations</v>
          </cell>
          <cell r="E1705" t="str">
            <v>Nigel Andrew Brown</v>
          </cell>
          <cell r="F1705">
            <v>41517</v>
          </cell>
        </row>
        <row r="1706">
          <cell r="A1706" t="str">
            <v>11457-10</v>
          </cell>
          <cell r="B1706" t="str">
            <v>C</v>
          </cell>
          <cell r="C1706" t="str">
            <v>Closed</v>
          </cell>
          <cell r="D1706" t="str">
            <v>R - Regulation of calcium-activated chloride currents in vascular smooth muscle cells by dephosphorylatory mechanisms. Regulation of calcium-activated chloride currents in vascular smooth muscle cells by dephosphorylatory mechanisms.</v>
          </cell>
          <cell r="E1706" t="str">
            <v>Iain Andrew Greenwood</v>
          </cell>
          <cell r="F1706">
            <v>40983</v>
          </cell>
        </row>
        <row r="1707">
          <cell r="A1707" t="str">
            <v>11458-10</v>
          </cell>
          <cell r="B1707" t="str">
            <v>C</v>
          </cell>
          <cell r="C1707" t="str">
            <v>Closed</v>
          </cell>
          <cell r="D1707" t="str">
            <v>R -  ACES</v>
          </cell>
          <cell r="E1707" t="str">
            <v>Hugh Stephen Markus</v>
          </cell>
          <cell r="F1707">
            <v>40908</v>
          </cell>
        </row>
        <row r="1708">
          <cell r="A1708" t="str">
            <v>11459-10</v>
          </cell>
          <cell r="B1708" t="str">
            <v>C</v>
          </cell>
          <cell r="C1708" t="str">
            <v>Closed</v>
          </cell>
          <cell r="D1708" t="str">
            <v>R - Prudential Chair of Cardiology</v>
          </cell>
          <cell r="E1708" t="str">
            <v>Ekaterini Nesbitt</v>
          </cell>
          <cell r="F1708">
            <v>41506</v>
          </cell>
        </row>
        <row r="1709">
          <cell r="A1709" t="str">
            <v>11460-10</v>
          </cell>
          <cell r="B1709" t="str">
            <v>C</v>
          </cell>
          <cell r="C1709" t="str">
            <v>Closed</v>
          </cell>
          <cell r="D1709" t="str">
            <v>R - The drug induced arrhythmia risk evaluation (DARE) study</v>
          </cell>
          <cell r="E1709" t="str">
            <v>Alan John Camm</v>
          </cell>
          <cell r="F1709">
            <v>40983</v>
          </cell>
        </row>
        <row r="1710">
          <cell r="A1710" t="str">
            <v>11460-11</v>
          </cell>
          <cell r="B1710" t="str">
            <v>C</v>
          </cell>
          <cell r="C1710" t="str">
            <v>Closed</v>
          </cell>
          <cell r="D1710" t="str">
            <v>R - The drug induced arrhythmia risk evaluation (DARE) study</v>
          </cell>
          <cell r="E1710" t="str">
            <v>Ekaterini Nesbitt</v>
          </cell>
          <cell r="F1710">
            <v>41136</v>
          </cell>
        </row>
        <row r="1711">
          <cell r="A1711" t="str">
            <v>11460-12</v>
          </cell>
          <cell r="B1711" t="str">
            <v>C</v>
          </cell>
          <cell r="C1711" t="str">
            <v>Closed</v>
          </cell>
          <cell r="D1711" t="str">
            <v>R - The drug induced arrhythmia risk evaluation (DARE) study</v>
          </cell>
          <cell r="E1711" t="str">
            <v>Stephen Jeffery</v>
          </cell>
          <cell r="F1711">
            <v>40647</v>
          </cell>
        </row>
        <row r="1712">
          <cell r="A1712" t="str">
            <v>11460-13</v>
          </cell>
          <cell r="B1712" t="str">
            <v>C</v>
          </cell>
          <cell r="C1712" t="str">
            <v>Closed</v>
          </cell>
          <cell r="D1712" t="str">
            <v>R - The drug induced arrhythmia risk evaluation (DARE) study</v>
          </cell>
          <cell r="E1712" t="str">
            <v>Stephen Jeffery</v>
          </cell>
          <cell r="F1712">
            <v>40640</v>
          </cell>
        </row>
        <row r="1713">
          <cell r="A1713" t="str">
            <v>11461-10</v>
          </cell>
          <cell r="B1713" t="str">
            <v>C</v>
          </cell>
          <cell r="C1713" t="str">
            <v>Closed</v>
          </cell>
          <cell r="D1713" t="str">
            <v>R - BHF Prudential Chair of Clinical Cardiology</v>
          </cell>
          <cell r="E1713" t="str">
            <v>Ekaterini Nesbitt</v>
          </cell>
          <cell r="F1713">
            <v>41522</v>
          </cell>
        </row>
        <row r="1714">
          <cell r="A1714" t="str">
            <v>11462-10</v>
          </cell>
          <cell r="B1714" t="str">
            <v>C</v>
          </cell>
          <cell r="C1714" t="str">
            <v>Closed</v>
          </cell>
          <cell r="D1714" t="str">
            <v>R - Funds for Research</v>
          </cell>
          <cell r="E1714" t="str">
            <v>Ekaterini Nesbitt</v>
          </cell>
          <cell r="F1714">
            <v>41136</v>
          </cell>
        </row>
        <row r="1715">
          <cell r="A1715" t="str">
            <v>11463-10</v>
          </cell>
          <cell r="B1715" t="str">
            <v>C</v>
          </cell>
          <cell r="C1715" t="str">
            <v>Closed</v>
          </cell>
          <cell r="D1715" t="str">
            <v>R - Investigation into the expression modulation and pharmacology of cGMP-dependent chloride channels in vascular myocytes Investigation into the expression modulation and pharmacology of cGMP-dependent chloride channels in vascular myocytes</v>
          </cell>
          <cell r="E1715" t="str">
            <v>Anthony Paul Albert</v>
          </cell>
          <cell r="F1715">
            <v>41136</v>
          </cell>
        </row>
        <row r="1716">
          <cell r="A1716" t="str">
            <v>11464-10</v>
          </cell>
          <cell r="B1716" t="str">
            <v>C</v>
          </cell>
          <cell r="C1716" t="str">
            <v>Closed</v>
          </cell>
          <cell r="D1716" t="str">
            <v>R - The role of capillary rarefaction in the pathogenesis of essential hypertension and pre-eclampsia: insights from studies in pre-eclamptic women</v>
          </cell>
          <cell r="E1716" t="str">
            <v>Tarek Francis Tewfik Antonios</v>
          </cell>
          <cell r="F1716">
            <v>41146</v>
          </cell>
        </row>
        <row r="1717">
          <cell r="A1717" t="str">
            <v>11465-10</v>
          </cell>
          <cell r="B1717" t="str">
            <v>C</v>
          </cell>
          <cell r="C1717" t="str">
            <v>Closed</v>
          </cell>
          <cell r="D1717" t="str">
            <v>R - The role of soluble HLA-G in induction of endothelial apoptosis and uterine vascular remodelling in early pregnancy</v>
          </cell>
          <cell r="E1717" t="str">
            <v>Judith Eleanor Cartwright</v>
          </cell>
          <cell r="F1717">
            <v>41136</v>
          </cell>
        </row>
        <row r="1718">
          <cell r="A1718" t="str">
            <v>11466-10</v>
          </cell>
          <cell r="B1718" t="str">
            <v>C</v>
          </cell>
          <cell r="C1718" t="str">
            <v>Closed</v>
          </cell>
          <cell r="D1718" t="str">
            <v>R - Effect of potassium bicarbonate and potassium chloride on blood Effect of potassium bicarbonate and potassium chloride on blood pressupressure endolthelial function and markers of target organ damage in re endolthelial function and markers of target o</v>
          </cell>
          <cell r="E1718" t="str">
            <v>Feng Jun He</v>
          </cell>
          <cell r="F1718">
            <v>41146</v>
          </cell>
        </row>
        <row r="1719">
          <cell r="A1719" t="str">
            <v>11467-10</v>
          </cell>
          <cell r="B1719" t="str">
            <v>C</v>
          </cell>
          <cell r="C1719" t="str">
            <v>Closed</v>
          </cell>
          <cell r="D1719" t="str">
            <v>R - Functional impact and molecular identity of KCNQ and ERG channels in the murine vasculature</v>
          </cell>
          <cell r="E1719" t="str">
            <v>Iain Andrew Greenwood</v>
          </cell>
          <cell r="F1719">
            <v>41136</v>
          </cell>
        </row>
        <row r="1720">
          <cell r="A1720" t="str">
            <v>11468-10</v>
          </cell>
          <cell r="B1720" t="str">
            <v>C</v>
          </cell>
          <cell r="C1720" t="str">
            <v>Closed</v>
          </cell>
          <cell r="D1720" t="str">
            <v>R - Quantitative evaluation of ventricular repolarisation abnormalities instandard resting electrocardiogram for prediction of long term prognosis in general population</v>
          </cell>
          <cell r="E1720" t="str">
            <v>Marek Malik</v>
          </cell>
          <cell r="F1720">
            <v>41146</v>
          </cell>
        </row>
        <row r="1721">
          <cell r="A1721" t="str">
            <v>11469-10</v>
          </cell>
          <cell r="B1721" t="str">
            <v>C</v>
          </cell>
          <cell r="C1721" t="str">
            <v>Closed</v>
          </cell>
          <cell r="D1721" t="str">
            <v>R - Genetic and environmental contribution to QT interval duration in the normal population: a UK twin candidate gene study</v>
          </cell>
          <cell r="E1721" t="str">
            <v>Yalda Jamshidi</v>
          </cell>
          <cell r="F1721">
            <v>40724</v>
          </cell>
        </row>
        <row r="1722">
          <cell r="A1722" t="str">
            <v>11470-10</v>
          </cell>
          <cell r="B1722" t="str">
            <v>C</v>
          </cell>
          <cell r="C1722" t="str">
            <v>Closed</v>
          </cell>
          <cell r="D1722" t="str">
            <v>R - Systematic investigation of patients with primary lymphoedema</v>
          </cell>
          <cell r="E1722" t="str">
            <v>Stephen Jeffery</v>
          </cell>
          <cell r="F1722">
            <v>40718</v>
          </cell>
        </row>
        <row r="1723">
          <cell r="A1723" t="str">
            <v>11471-10</v>
          </cell>
          <cell r="B1723" t="str">
            <v>C</v>
          </cell>
          <cell r="C1723" t="str">
            <v>Closed</v>
          </cell>
          <cell r="D1723" t="str">
            <v>R - The role of adipocytokines in cardiovascular disease risk</v>
          </cell>
          <cell r="E1723" t="str">
            <v>Stephen Nicholas Bevan</v>
          </cell>
          <cell r="F1723">
            <v>41146</v>
          </cell>
        </row>
        <row r="1724">
          <cell r="A1724" t="str">
            <v>11472-10</v>
          </cell>
          <cell r="B1724" t="str">
            <v>C</v>
          </cell>
          <cell r="C1724" t="str">
            <v>Closed</v>
          </cell>
          <cell r="D1724" t="str">
            <v>R - Investigation of functional properties of interstitial cells of cerebral arteries</v>
          </cell>
          <cell r="E1724" t="str">
            <v>Riccardo Luca Feasey</v>
          </cell>
          <cell r="F1724">
            <v>41136</v>
          </cell>
        </row>
        <row r="1725">
          <cell r="A1725" t="str">
            <v>11473-10</v>
          </cell>
          <cell r="B1725" t="str">
            <v>C</v>
          </cell>
          <cell r="C1725" t="str">
            <v>Closed</v>
          </cell>
          <cell r="D1725" t="str">
            <v>R - Perseverometry: a novel performance</v>
          </cell>
          <cell r="E1725" t="str">
            <v>Stephanie Janet Hazlehurst</v>
          </cell>
          <cell r="F1725">
            <v>41146</v>
          </cell>
        </row>
        <row r="1726">
          <cell r="A1726" t="str">
            <v>11473-11</v>
          </cell>
          <cell r="B1726" t="str">
            <v>C</v>
          </cell>
          <cell r="C1726" t="str">
            <v>Closed</v>
          </cell>
          <cell r="D1726" t="str">
            <v>R - Perseverometry: a novel performance - subcontract with Southampton</v>
          </cell>
          <cell r="E1726" t="str">
            <v>Melanie Rose Monteiro</v>
          </cell>
          <cell r="F1726">
            <v>41005</v>
          </cell>
        </row>
        <row r="1727">
          <cell r="A1727" t="str">
            <v>11474-10</v>
          </cell>
          <cell r="B1727" t="str">
            <v>C</v>
          </cell>
          <cell r="C1727" t="str">
            <v>Closed</v>
          </cell>
          <cell r="D1727" t="str">
            <v>R - Salt and blood pressure in children, a cross sectional study and an intervention study</v>
          </cell>
          <cell r="E1727" t="str">
            <v>Feng Jun He</v>
          </cell>
          <cell r="F1727">
            <v>41866</v>
          </cell>
        </row>
        <row r="1728">
          <cell r="A1728" t="str">
            <v>11475-10</v>
          </cell>
          <cell r="B1728" t="str">
            <v>C</v>
          </cell>
          <cell r="C1728" t="str">
            <v>Closed</v>
          </cell>
          <cell r="D1728" t="str">
            <v>R - Early markers of vascular disease in British children of South Asian, African-Caribbean and white European origin</v>
          </cell>
          <cell r="E1728" t="str">
            <v>Peter Hynes Whincup</v>
          </cell>
          <cell r="F1728">
            <v>41136</v>
          </cell>
        </row>
        <row r="1729">
          <cell r="A1729" t="str">
            <v>11476-10</v>
          </cell>
          <cell r="B1729" t="str">
            <v>C</v>
          </cell>
          <cell r="C1729" t="str">
            <v>Closed</v>
          </cell>
          <cell r="D1729" t="str">
            <v>R - Study of the physiological functions of TRPC-mediated Ca2+ - permeable cation conductance in arterial smooth muscle cells</v>
          </cell>
          <cell r="E1729" t="str">
            <v>Anthony Paul Albert</v>
          </cell>
          <cell r="F1729">
            <v>41136</v>
          </cell>
        </row>
        <row r="1730">
          <cell r="A1730" t="str">
            <v>11477-10</v>
          </cell>
          <cell r="B1730" t="str">
            <v>C</v>
          </cell>
          <cell r="C1730" t="str">
            <v>Closed</v>
          </cell>
          <cell r="D1730" t="str">
            <v>R - Anti-thrombotic therapy following tissue aortic valve replacement</v>
          </cell>
          <cell r="E1730" t="str">
            <v>Stephanie Janet Hazlehurst</v>
          </cell>
          <cell r="F1730">
            <v>41507</v>
          </cell>
        </row>
        <row r="1731">
          <cell r="A1731" t="str">
            <v>11478-10</v>
          </cell>
          <cell r="B1731" t="str">
            <v>C</v>
          </cell>
          <cell r="C1731" t="str">
            <v>Closed</v>
          </cell>
          <cell r="D1731" t="str">
            <v>R - Contribution of bestrophin to calcium-activated chloride channels in vascular myocytes</v>
          </cell>
          <cell r="E1731" t="str">
            <v>Iain Andrew Greenwood</v>
          </cell>
          <cell r="F1731">
            <v>41136</v>
          </cell>
        </row>
        <row r="1732">
          <cell r="A1732" t="str">
            <v>11479-10</v>
          </cell>
          <cell r="B1732" t="str">
            <v>C</v>
          </cell>
          <cell r="C1732" t="str">
            <v>Closed</v>
          </cell>
          <cell r="D1732" t="str">
            <v>R - Role of endogenous cannabinoids in the regulation of vascular tone.</v>
          </cell>
          <cell r="E1732" t="str">
            <v>Wing Sze Ho</v>
          </cell>
          <cell r="F1732">
            <v>41136</v>
          </cell>
        </row>
        <row r="1733">
          <cell r="A1733" t="str">
            <v>11480-10</v>
          </cell>
          <cell r="B1733" t="str">
            <v>C</v>
          </cell>
          <cell r="C1733" t="str">
            <v>Closed</v>
          </cell>
          <cell r="D1733" t="str">
            <v>R - Identification of a novel gene mutated in autosomal recessively inherited complex lymphatic dysplasia</v>
          </cell>
          <cell r="E1733" t="str">
            <v>Stephen Jeffery</v>
          </cell>
          <cell r="F1733">
            <v>40647</v>
          </cell>
        </row>
        <row r="1734">
          <cell r="A1734" t="str">
            <v>11481-10</v>
          </cell>
          <cell r="B1734" t="str">
            <v>C</v>
          </cell>
          <cell r="C1734" t="str">
            <v>Closed</v>
          </cell>
          <cell r="D1734" t="str">
            <v>R - Ethnic differences in dietary patterns in children and their contribution to emerging differences in cardiovascular disease and type 2 diabetes</v>
          </cell>
          <cell r="E1734" t="str">
            <v>Peter Hynes Whincup</v>
          </cell>
          <cell r="F1734">
            <v>41136</v>
          </cell>
        </row>
        <row r="1735">
          <cell r="A1735" t="str">
            <v>11482-10</v>
          </cell>
          <cell r="B1735" t="str">
            <v>C</v>
          </cell>
          <cell r="C1735" t="str">
            <v>Closed</v>
          </cell>
          <cell r="D1735" t="str">
            <v>R - Investigation into the activation mechanisms of novel protein kinase C-dependent TRPC channel proteins in vascular smooth muscle cells</v>
          </cell>
          <cell r="E1735" t="str">
            <v>Anthony Paul Albert</v>
          </cell>
          <cell r="F1735">
            <v>41136</v>
          </cell>
        </row>
        <row r="1736">
          <cell r="A1736" t="str">
            <v>11483-10</v>
          </cell>
          <cell r="B1736" t="str">
            <v>C</v>
          </cell>
          <cell r="C1736" t="str">
            <v>Closed</v>
          </cell>
          <cell r="D1736" t="str">
            <v>R - Utility of natriuretic peptides in patients with atrial fibrillation undergoing direct-current cardioversion or those requiring rate-control</v>
          </cell>
          <cell r="E1736" t="str">
            <v>Ekaterini Nesbitt</v>
          </cell>
          <cell r="F1736">
            <v>41146</v>
          </cell>
        </row>
        <row r="1737">
          <cell r="A1737" t="str">
            <v>11484-10</v>
          </cell>
          <cell r="B1737" t="str">
            <v>C</v>
          </cell>
          <cell r="C1737" t="str">
            <v>Closed</v>
          </cell>
          <cell r="D1737" t="str">
            <v>R - Mechanisms of adrenergic and purinergic regulation of myocytes from renal resistance blood vessels: sub-cellular aspects of calcium signalling</v>
          </cell>
          <cell r="E1737" t="str">
            <v>Riccardo Luca Feasey</v>
          </cell>
          <cell r="F1737">
            <v>40983</v>
          </cell>
        </row>
        <row r="1738">
          <cell r="A1738" t="str">
            <v>11485-10</v>
          </cell>
          <cell r="B1738" t="str">
            <v>C</v>
          </cell>
          <cell r="C1738" t="str">
            <v>Closed</v>
          </cell>
          <cell r="D1738" t="str">
            <v>R - Molecular definition of the role of Kv7 channels in the cerebral circulation</v>
          </cell>
          <cell r="E1738" t="str">
            <v>Iain Andrew Greenwood</v>
          </cell>
          <cell r="F1738">
            <v>41507</v>
          </cell>
        </row>
        <row r="1739">
          <cell r="A1739" t="str">
            <v>11486-10</v>
          </cell>
          <cell r="B1739" t="str">
            <v>C</v>
          </cell>
          <cell r="C1739" t="str">
            <v>Closed</v>
          </cell>
          <cell r="D1739" t="str">
            <v>R - Rosiglitazone Inhibits aortic anerusym growth and rupture - understanding the mechanism of action</v>
          </cell>
          <cell r="E1739" t="str">
            <v>Gillian Wyndham Cockerill</v>
          </cell>
          <cell r="F1739">
            <v>42187</v>
          </cell>
        </row>
        <row r="1740">
          <cell r="A1740" t="str">
            <v>11487-10</v>
          </cell>
          <cell r="B1740" t="str">
            <v>C</v>
          </cell>
          <cell r="C1740" t="str">
            <v>Closed</v>
          </cell>
          <cell r="D1740" t="str">
            <v>R - Preclinical drug evaluation by magnetic resonance Preclinical drug evaluation by magnetic resonance</v>
          </cell>
          <cell r="E1740" t="str">
            <v>Dr Y L Chung</v>
          </cell>
          <cell r="F1740">
            <v>40543</v>
          </cell>
        </row>
        <row r="1741">
          <cell r="A1741" t="str">
            <v>11488-10</v>
          </cell>
          <cell r="B1741" t="str">
            <v>C</v>
          </cell>
          <cell r="C1741" t="str">
            <v>Closed</v>
          </cell>
          <cell r="D1741" t="str">
            <v>R - An investigation of the mechanism of fatigue following successful breast cancer treatment; a prevalence and case-control study</v>
          </cell>
          <cell r="E1741" t="str">
            <v>Patrick Stone</v>
          </cell>
          <cell r="F1741">
            <v>41136</v>
          </cell>
        </row>
        <row r="1742">
          <cell r="A1742" t="str">
            <v>11489-10</v>
          </cell>
          <cell r="B1742" t="str">
            <v>C</v>
          </cell>
          <cell r="C1742" t="str">
            <v>Closed</v>
          </cell>
          <cell r="D1742" t="str">
            <v>R - The Veronica Project: The experience of people with learning disabilities who have cancer The Veronica Project: The experience of people with learning disabilities who have cancer</v>
          </cell>
          <cell r="E1742" t="str">
            <v>Sheila Clare Hollins</v>
          </cell>
          <cell r="F1742">
            <v>40588</v>
          </cell>
        </row>
        <row r="1743">
          <cell r="A1743" t="str">
            <v>11490-10</v>
          </cell>
          <cell r="B1743" t="str">
            <v>C</v>
          </cell>
          <cell r="C1743" t="str">
            <v>Closed</v>
          </cell>
          <cell r="D1743" t="str">
            <v>R - The role of Drosophila MCM proteins in the catalysis and control of DNA replication The role of Drosophila MCM proteins in the catalysis and control of DNA replication The role of Drosophila MCM proteins in the catalysis and control of DNA replication</v>
          </cell>
          <cell r="E1743" t="str">
            <v>Susan Margaret Cotterill</v>
          </cell>
          <cell r="F1743">
            <v>40983</v>
          </cell>
        </row>
        <row r="1744">
          <cell r="A1744" t="str">
            <v>11491-10</v>
          </cell>
          <cell r="B1744" t="str">
            <v>C</v>
          </cell>
          <cell r="C1744" t="str">
            <v>Closed</v>
          </cell>
          <cell r="D1744" t="str">
            <v>R - The Prognosis in Palliative care Study (PIPS)</v>
          </cell>
          <cell r="E1744" t="str">
            <v>Patrick Stone</v>
          </cell>
          <cell r="F1744">
            <v>41136</v>
          </cell>
        </row>
        <row r="1745">
          <cell r="A1745" t="str">
            <v>11491-11</v>
          </cell>
          <cell r="B1745" t="str">
            <v>C</v>
          </cell>
          <cell r="C1745" t="str">
            <v>Closed</v>
          </cell>
          <cell r="D1745" t="str">
            <v>R - The Prognosis in Palliative care Study (PIPS)</v>
          </cell>
          <cell r="E1745" t="str">
            <v>Patrick Stone</v>
          </cell>
          <cell r="F1745">
            <v>40588</v>
          </cell>
        </row>
        <row r="1746">
          <cell r="A1746" t="str">
            <v>11492-10</v>
          </cell>
          <cell r="B1746" t="str">
            <v>C</v>
          </cell>
          <cell r="C1746" t="str">
            <v>Closed</v>
          </cell>
          <cell r="D1746" t="str">
            <v>R - Collaborative randomised trial and prevention of endometrial neoplasiain women with Lynch syndrome, evaluation of acceptability, and of surveillance outcomes</v>
          </cell>
          <cell r="E1746" t="str">
            <v>Shirley Victoria Hodgson</v>
          </cell>
          <cell r="F1746">
            <v>41136</v>
          </cell>
        </row>
        <row r="1747">
          <cell r="A1747" t="str">
            <v>11493-10</v>
          </cell>
          <cell r="B1747" t="str">
            <v>C</v>
          </cell>
          <cell r="C1747" t="str">
            <v>Closed</v>
          </cell>
          <cell r="D1747" t="str">
            <v>R - The delivery of palliative care services to people with learning disabilities</v>
          </cell>
          <cell r="E1747" t="str">
            <v>Irene Mathilda Maria Tuffrey-Wijne</v>
          </cell>
          <cell r="F1747">
            <v>40863</v>
          </cell>
        </row>
        <row r="1748">
          <cell r="A1748" t="str">
            <v>11494-10</v>
          </cell>
          <cell r="B1748" t="str">
            <v>C</v>
          </cell>
          <cell r="C1748" t="str">
            <v>Closed</v>
          </cell>
          <cell r="D1748" t="str">
            <v>R - Cell senescence and the biology of melanoma development</v>
          </cell>
          <cell r="E1748" t="str">
            <v>Dorothy Catherine Bennett</v>
          </cell>
          <cell r="F1748">
            <v>41256</v>
          </cell>
        </row>
        <row r="1749">
          <cell r="A1749" t="str">
            <v>11495-10</v>
          </cell>
          <cell r="B1749" t="str">
            <v>C</v>
          </cell>
          <cell r="C1749" t="str">
            <v>Closed</v>
          </cell>
          <cell r="D1749" t="str">
            <v>R - Lymphatic function and metastatic potential in human melanoma in vivo</v>
          </cell>
          <cell r="E1749" t="str">
            <v>Peter Sydney Mortimer</v>
          </cell>
          <cell r="F1749">
            <v>41136</v>
          </cell>
        </row>
        <row r="1750">
          <cell r="A1750" t="str">
            <v>11496-10</v>
          </cell>
          <cell r="B1750" t="str">
            <v>C</v>
          </cell>
          <cell r="C1750" t="str">
            <v>Closed</v>
          </cell>
          <cell r="D1750" t="str">
            <v>R - In vitro modelling and imaging in oncology and drug discovery</v>
          </cell>
          <cell r="E1750" t="str">
            <v>Dorothy Catherine Bennett</v>
          </cell>
          <cell r="F1750">
            <v>40983</v>
          </cell>
        </row>
        <row r="1751">
          <cell r="A1751" t="str">
            <v>11497-10</v>
          </cell>
          <cell r="B1751" t="str">
            <v>C</v>
          </cell>
          <cell r="C1751" t="str">
            <v>Closed</v>
          </cell>
          <cell r="D1751" t="str">
            <v>R - An investigation into the biological pathogenesis and clinical correlates of fatigue in breast cancer survivors</v>
          </cell>
          <cell r="E1751" t="str">
            <v>Oliver Minton</v>
          </cell>
          <cell r="F1751">
            <v>41506</v>
          </cell>
        </row>
        <row r="1752">
          <cell r="A1752" t="str">
            <v>11498-10</v>
          </cell>
          <cell r="B1752" t="str">
            <v>C</v>
          </cell>
          <cell r="C1752" t="str">
            <v>Closed</v>
          </cell>
          <cell r="D1752" t="str">
            <v>R - Development and evaluation of MR based functional imaging for the enhanced management of childhood cancer - a Children´s Cancer and Lukaemia Group Iniative</v>
          </cell>
          <cell r="E1752" t="str">
            <v>Franklyn Arron Howe</v>
          </cell>
          <cell r="F1752">
            <v>41866</v>
          </cell>
        </row>
        <row r="1753">
          <cell r="A1753" t="str">
            <v>11499-10</v>
          </cell>
          <cell r="B1753" t="str">
            <v>C</v>
          </cell>
          <cell r="C1753" t="str">
            <v>Closed</v>
          </cell>
          <cell r="D1753" t="str">
            <v>R - The Pathophysiology of Breast Cancer-Related Lymphoedema</v>
          </cell>
          <cell r="E1753" t="str">
            <v>Peter Sydney Mortimer</v>
          </cell>
          <cell r="F1753">
            <v>43414</v>
          </cell>
        </row>
        <row r="1754">
          <cell r="A1754" t="str">
            <v>11499-11</v>
          </cell>
          <cell r="B1754" t="str">
            <v>C</v>
          </cell>
          <cell r="C1754" t="str">
            <v>Closed</v>
          </cell>
          <cell r="D1754" t="str">
            <v>R - Subcontract with KCL - Pathophysiology of Breast Cancer related Lymphoedema</v>
          </cell>
          <cell r="E1754" t="str">
            <v>Peter Sydney Mortimer</v>
          </cell>
          <cell r="F1754">
            <v>41963</v>
          </cell>
        </row>
        <row r="1755">
          <cell r="A1755" t="str">
            <v>11499-12</v>
          </cell>
          <cell r="B1755" t="str">
            <v>C</v>
          </cell>
          <cell r="C1755" t="str">
            <v>Closed</v>
          </cell>
          <cell r="D1755" t="str">
            <v>R - subcontract with Sussex Pathophysiology of Breast Cancer</v>
          </cell>
          <cell r="E1755" t="str">
            <v>Peter Sydney Mortimer</v>
          </cell>
          <cell r="F1755">
            <v>41789</v>
          </cell>
        </row>
        <row r="1756">
          <cell r="A1756" t="str">
            <v>11500-10</v>
          </cell>
          <cell r="B1756" t="str">
            <v>C</v>
          </cell>
          <cell r="C1756" t="str">
            <v>Closed</v>
          </cell>
          <cell r="D1756" t="str">
            <v>R - Funding for Clinical Research Fellow</v>
          </cell>
          <cell r="E1756" t="str">
            <v>Marjan Jahangiri</v>
          </cell>
          <cell r="F1756">
            <v>42124</v>
          </cell>
        </row>
        <row r="1757">
          <cell r="A1757" t="str">
            <v>11501-10</v>
          </cell>
          <cell r="B1757" t="str">
            <v>C</v>
          </cell>
          <cell r="C1757" t="str">
            <v>Closed</v>
          </cell>
          <cell r="D1757" t="str">
            <v>R - Funding for a Specialist Nurse in Vascular Endocrinology Funding for a Specialist Nurse in Vascular Endocrinology</v>
          </cell>
          <cell r="E1757" t="str">
            <v>Kenneth Anthony Earle</v>
          </cell>
          <cell r="F1757">
            <v>41000</v>
          </cell>
        </row>
        <row r="1758">
          <cell r="A1758" t="str">
            <v>11502-10</v>
          </cell>
          <cell r="B1758" t="str">
            <v>C</v>
          </cell>
          <cell r="C1758" t="str">
            <v>Closed</v>
          </cell>
          <cell r="D1758" t="str">
            <v>R - Breast and Endocrine research funding</v>
          </cell>
          <cell r="E1758" t="str">
            <v>Helen Jane Boland</v>
          </cell>
          <cell r="F1758">
            <v>40983</v>
          </cell>
        </row>
        <row r="1759">
          <cell r="A1759" t="str">
            <v>11503-10</v>
          </cell>
          <cell r="B1759" t="str">
            <v>C</v>
          </cell>
          <cell r="C1759" t="str">
            <v>Closed</v>
          </cell>
          <cell r="D1759" t="str">
            <v>R - Lipids in diabetes study</v>
          </cell>
          <cell r="E1759" t="str">
            <v>Arshia A Panahloo</v>
          </cell>
          <cell r="F1759">
            <v>41146</v>
          </cell>
        </row>
        <row r="1760">
          <cell r="A1760" t="str">
            <v>11504-10</v>
          </cell>
          <cell r="B1760" t="str">
            <v>C</v>
          </cell>
          <cell r="C1760" t="str">
            <v>Closed</v>
          </cell>
          <cell r="D1760" t="str">
            <v>R - Clinical Trials - Special Trustees</v>
          </cell>
          <cell r="E1760" t="str">
            <v>Melanie Rose Monteiro</v>
          </cell>
          <cell r="F1760">
            <v>40830</v>
          </cell>
        </row>
        <row r="1761">
          <cell r="A1761" t="str">
            <v>11505-10</v>
          </cell>
          <cell r="B1761" t="str">
            <v>C</v>
          </cell>
          <cell r="C1761" t="str">
            <v>Closed</v>
          </cell>
          <cell r="D1761" t="str">
            <v>R - Research Funds from SGH Special Trustees</v>
          </cell>
          <cell r="E1761" t="str">
            <v>Ekaterini Nesbitt</v>
          </cell>
          <cell r="F1761">
            <v>41547</v>
          </cell>
        </row>
        <row r="1762">
          <cell r="A1762" t="str">
            <v>11506-10</v>
          </cell>
          <cell r="B1762" t="str">
            <v>C</v>
          </cell>
          <cell r="C1762" t="str">
            <v>Closed</v>
          </cell>
          <cell r="D1762" t="str">
            <v>R - Placement Student funding</v>
          </cell>
          <cell r="E1762" t="str">
            <v>Brian Maxwell Austen</v>
          </cell>
          <cell r="F1762">
            <v>40983</v>
          </cell>
        </row>
        <row r="1763">
          <cell r="A1763" t="str">
            <v>11507-10</v>
          </cell>
          <cell r="B1763" t="str">
            <v>C</v>
          </cell>
          <cell r="C1763" t="str">
            <v>Closed</v>
          </cell>
          <cell r="D1763" t="str">
            <v>R - Analysis of the df31 protein - a putative chromatin structural protein from drosophila melanogaster</v>
          </cell>
          <cell r="E1763" t="str">
            <v>Susan Margaret Cotterill</v>
          </cell>
          <cell r="F1763">
            <v>41033</v>
          </cell>
        </row>
        <row r="1764">
          <cell r="A1764" t="str">
            <v>11508-10</v>
          </cell>
          <cell r="B1764" t="str">
            <v>C</v>
          </cell>
          <cell r="C1764" t="str">
            <v>Closed</v>
          </cell>
          <cell r="D1764" t="str">
            <v>R - Diagnosing sexually transmitted infections using protein profiling.</v>
          </cell>
          <cell r="E1764" t="str">
            <v>Tariq Sadiq</v>
          </cell>
          <cell r="F1764">
            <v>41146</v>
          </cell>
        </row>
        <row r="1765">
          <cell r="A1765" t="str">
            <v>11509-10</v>
          </cell>
          <cell r="B1765" t="str">
            <v>C</v>
          </cell>
          <cell r="C1765" t="str">
            <v>Closed</v>
          </cell>
          <cell r="D1765" t="str">
            <v>R - Molecular characterisation of S. pneumoniae topoisomerase IV and gyrase complexes and their interaction with quinolones</v>
          </cell>
          <cell r="E1765" t="str">
            <v>Larry Mark Fisher</v>
          </cell>
          <cell r="F1765">
            <v>40983</v>
          </cell>
        </row>
        <row r="1766">
          <cell r="A1766" t="str">
            <v>11510-10</v>
          </cell>
          <cell r="B1766" t="str">
            <v>C</v>
          </cell>
          <cell r="C1766" t="str">
            <v>Closed</v>
          </cell>
          <cell r="D1766" t="str">
            <v>R - Laboratory diagnosis of community acquired upper and lower respiratory tract infection by Microarray Closed because St George´s Charity have closed their books on this gra</v>
          </cell>
          <cell r="E1766" t="str">
            <v>Dr P S Rice</v>
          </cell>
          <cell r="F1766">
            <v>41146</v>
          </cell>
        </row>
        <row r="1767">
          <cell r="A1767" t="str">
            <v>11511-10</v>
          </cell>
          <cell r="B1767" t="str">
            <v>C</v>
          </cell>
          <cell r="C1767" t="str">
            <v>Closed</v>
          </cell>
          <cell r="D1767" t="str">
            <v>R - Congenic mouse facility and cell bank for pigmentary mutations</v>
          </cell>
          <cell r="E1767" t="str">
            <v>Dorothy Catherine Bennett</v>
          </cell>
          <cell r="F1767">
            <v>40983</v>
          </cell>
        </row>
        <row r="1768">
          <cell r="A1768" t="str">
            <v>11512-10</v>
          </cell>
          <cell r="B1768" t="str">
            <v>C</v>
          </cell>
          <cell r="C1768" t="str">
            <v>Closed</v>
          </cell>
          <cell r="D1768" t="str">
            <v>R - Ornithine Decarboxylase as a potential marker for dysplasia in Barrett´s syndrome</v>
          </cell>
          <cell r="E1768" t="str">
            <v>Melanie Rose Monteiro</v>
          </cell>
          <cell r="F1768">
            <v>40983</v>
          </cell>
        </row>
        <row r="1769">
          <cell r="A1769" t="str">
            <v>11513-10</v>
          </cell>
          <cell r="B1769" t="str">
            <v>C</v>
          </cell>
          <cell r="C1769" t="str">
            <v>Closed</v>
          </cell>
          <cell r="D1769" t="str">
            <v>R - Genetic fingerprinting of Gardia lamblia in SW London.</v>
          </cell>
          <cell r="E1769" t="str">
            <v>Aodhan Breathnach</v>
          </cell>
          <cell r="F1769">
            <v>41146</v>
          </cell>
        </row>
        <row r="1770">
          <cell r="A1770" t="str">
            <v>11514-10</v>
          </cell>
          <cell r="B1770" t="str">
            <v>C</v>
          </cell>
          <cell r="C1770" t="str">
            <v>Closed</v>
          </cell>
          <cell r="D1770" t="str">
            <v>R - A randomised controlled trial of treatment strategies for Crohn´s disease in childhood</v>
          </cell>
          <cell r="E1770" t="str">
            <v>Sally Gay Mitton</v>
          </cell>
          <cell r="F1770">
            <v>41146</v>
          </cell>
        </row>
        <row r="1771">
          <cell r="A1771" t="str">
            <v>11515-10</v>
          </cell>
          <cell r="B1771" t="str">
            <v>C</v>
          </cell>
          <cell r="C1771" t="str">
            <v>Closed</v>
          </cell>
          <cell r="D1771" t="str">
            <v>R - Serum proteomics as a diagnostic tool for the detection of early Serum proteomics as a diagnostic tool for the detection of early oesophageal carcinoma oesophageal carcinoma</v>
          </cell>
          <cell r="E1771" t="str">
            <v>Melanie Rose Monteiro</v>
          </cell>
          <cell r="F1771">
            <v>40846</v>
          </cell>
        </row>
        <row r="1772">
          <cell r="A1772" t="str">
            <v>11516-10</v>
          </cell>
          <cell r="B1772" t="str">
            <v>C</v>
          </cell>
          <cell r="C1772" t="str">
            <v>Closed</v>
          </cell>
          <cell r="D1772" t="str">
            <v>R - Identification of novel drugs for the treatment and/or prevention of allergy</v>
          </cell>
          <cell r="E1772" t="str">
            <v>Clive Robinson</v>
          </cell>
          <cell r="F1772">
            <v>41136</v>
          </cell>
        </row>
        <row r="1773">
          <cell r="A1773" t="str">
            <v>11517-10</v>
          </cell>
          <cell r="B1773" t="str">
            <v>C</v>
          </cell>
          <cell r="C1773" t="str">
            <v>Closed</v>
          </cell>
          <cell r="D1773" t="str">
            <v>R - Effect of antioxidants (ascorbate and N-acetyl cysteine) on markers of bone resorption and antioxidants in healthy postmenopausal women: bone resorption and antioxidants in healthy postmenopausal women: A PILOT STUDY a pilot study</v>
          </cell>
          <cell r="E1773" t="str">
            <v>Isaac Tainzana Manyonda</v>
          </cell>
          <cell r="F1773">
            <v>41146</v>
          </cell>
        </row>
        <row r="1774">
          <cell r="A1774" t="str">
            <v>11518-10</v>
          </cell>
          <cell r="B1774" t="str">
            <v>C</v>
          </cell>
          <cell r="C1774" t="str">
            <v>Closed</v>
          </cell>
          <cell r="D1774" t="str">
            <v>R - Automated Classification of Diabetic Retinal Images as a Tool for Automated Classification of Diabetic Retinal Images as a Tool for DiabDiabetic Retinopathy screening. etic Retinopathy screening.</v>
          </cell>
          <cell r="E1774" t="str">
            <v>Melanie Rose Monteiro</v>
          </cell>
          <cell r="F1774">
            <v>40588</v>
          </cell>
        </row>
        <row r="1775">
          <cell r="A1775" t="str">
            <v>11519-10</v>
          </cell>
          <cell r="B1775" t="str">
            <v>C</v>
          </cell>
          <cell r="C1775" t="str">
            <v>Closed</v>
          </cell>
          <cell r="D1775" t="str">
            <v>R - Role of redox and nitric acid bioactivity Role of redox and nitric acid bioactivity</v>
          </cell>
          <cell r="E1775" t="str">
            <v>Melanie Rose Monteiro</v>
          </cell>
          <cell r="F1775">
            <v>40512</v>
          </cell>
        </row>
        <row r="1776">
          <cell r="A1776" t="str">
            <v>11520-10</v>
          </cell>
          <cell r="B1776" t="str">
            <v>C</v>
          </cell>
          <cell r="C1776" t="str">
            <v>Closed</v>
          </cell>
          <cell r="D1776" t="str">
            <v>R - In vitro effects of zoledronic acid on prostate cancer cell function</v>
          </cell>
          <cell r="E1776" t="str">
            <v>Helen Jane Boland</v>
          </cell>
          <cell r="F1776">
            <v>40983</v>
          </cell>
        </row>
        <row r="1777">
          <cell r="A1777" t="str">
            <v>11521-10</v>
          </cell>
          <cell r="B1777" t="str">
            <v>C</v>
          </cell>
          <cell r="C1777" t="str">
            <v>Closed</v>
          </cell>
          <cell r="D1777" t="str">
            <v>R - Effects of aspiring on vascular function</v>
          </cell>
          <cell r="E1777" t="str">
            <v>Teck Kean Khong</v>
          </cell>
          <cell r="F1777">
            <v>41136</v>
          </cell>
        </row>
        <row r="1778">
          <cell r="A1778" t="str">
            <v>11522-10</v>
          </cell>
          <cell r="B1778" t="str">
            <v>C</v>
          </cell>
          <cell r="C1778" t="str">
            <v>Closed</v>
          </cell>
          <cell r="D1778" t="str">
            <v>R - Role of AQP4 autoantibody in human brain tumours</v>
          </cell>
          <cell r="E1778" t="str">
            <v>Marios Papadopoulos</v>
          </cell>
          <cell r="F1778">
            <v>40588</v>
          </cell>
        </row>
        <row r="1779">
          <cell r="A1779" t="str">
            <v>11523-10</v>
          </cell>
          <cell r="B1779" t="str">
            <v>C</v>
          </cell>
          <cell r="C1779" t="str">
            <v>Closed</v>
          </cell>
          <cell r="D1779" t="str">
            <v>R - Development of respiratory tract lining fluid glucose: blood glucose ratio as a new marker of pulmonary inflammation</v>
          </cell>
          <cell r="E1779" t="str">
            <v>Emma Harriet Baker</v>
          </cell>
          <cell r="F1779">
            <v>40983</v>
          </cell>
        </row>
        <row r="1780">
          <cell r="A1780" t="str">
            <v>11524-10</v>
          </cell>
          <cell r="B1780" t="str">
            <v>C</v>
          </cell>
          <cell r="C1780" t="str">
            <v>Closed</v>
          </cell>
          <cell r="D1780" t="str">
            <v>R - Investigation of metformin in the regulation of amiloride-sensitive Na+ transport in the human lung and its potential therapeutic application in Cystic Fibrosis</v>
          </cell>
          <cell r="E1780" t="str">
            <v>Riccardo Luca Feasey</v>
          </cell>
          <cell r="F1780">
            <v>40983</v>
          </cell>
        </row>
        <row r="1781">
          <cell r="A1781" t="str">
            <v>11525-10</v>
          </cell>
          <cell r="B1781" t="str">
            <v>C</v>
          </cell>
          <cell r="C1781" t="str">
            <v>Closed</v>
          </cell>
          <cell r="D1781" t="str">
            <v>R - Design of a conjugate-vaccine for specific targeting and stimulation of dendritic cells</v>
          </cell>
          <cell r="E1781" t="str">
            <v>Rajko Reljic</v>
          </cell>
          <cell r="F1781">
            <v>41136</v>
          </cell>
        </row>
        <row r="1782">
          <cell r="A1782" t="str">
            <v>11526-10</v>
          </cell>
          <cell r="B1782" t="str">
            <v>C</v>
          </cell>
          <cell r="C1782" t="str">
            <v>Closed</v>
          </cell>
          <cell r="D1782" t="str">
            <v>R - Single nucleotide polymorphism (SNP) and haplotyic frequencies of Cytochrome P450 subfamily IIB polypeptide 6 (Cyp 2B6) among distinct black African cohorts</v>
          </cell>
          <cell r="E1782" t="str">
            <v>Tariq Sadiq</v>
          </cell>
          <cell r="F1782">
            <v>40983</v>
          </cell>
        </row>
        <row r="1783">
          <cell r="A1783" t="str">
            <v>11527-10</v>
          </cell>
          <cell r="B1783" t="str">
            <v>C</v>
          </cell>
          <cell r="C1783" t="str">
            <v>Closed</v>
          </cell>
          <cell r="D1783" t="str">
            <v>R - Investigation of membrane transport proteins of Plasmodium falciparum as drug targets</v>
          </cell>
          <cell r="E1783" t="str">
            <v>Stephanie Janet Hazlehurst</v>
          </cell>
          <cell r="F1783">
            <v>41146</v>
          </cell>
        </row>
        <row r="1784">
          <cell r="A1784" t="str">
            <v>11528-10</v>
          </cell>
          <cell r="B1784" t="str">
            <v>C</v>
          </cell>
          <cell r="C1784" t="str">
            <v>Closed</v>
          </cell>
          <cell r="D1784" t="str">
            <v>R - Control of aromatase activity -an investigation into novel signalling pathways</v>
          </cell>
          <cell r="E1784" t="str">
            <v>Suman Rice</v>
          </cell>
          <cell r="F1784">
            <v>41136</v>
          </cell>
        </row>
        <row r="1785">
          <cell r="A1785" t="str">
            <v>11529-10</v>
          </cell>
          <cell r="B1785" t="str">
            <v>C</v>
          </cell>
          <cell r="C1785" t="str">
            <v>Closed</v>
          </cell>
          <cell r="D1785" t="str">
            <v>R - Anti-apoptotic cFLIP proteins in cerebro-vascular injury</v>
          </cell>
          <cell r="E1785" t="str">
            <v>Atticus Henry Hainsworth</v>
          </cell>
          <cell r="F1785">
            <v>40738</v>
          </cell>
        </row>
        <row r="1786">
          <cell r="A1786" t="str">
            <v>11530-10</v>
          </cell>
          <cell r="B1786" t="str">
            <v>C</v>
          </cell>
          <cell r="C1786" t="str">
            <v>Closed</v>
          </cell>
          <cell r="D1786" t="str">
            <v>R - Expression of recombinant antigen-antibody fusion complexes for developing new vaccines.</v>
          </cell>
          <cell r="E1786" t="str">
            <v>Julian Ma</v>
          </cell>
          <cell r="F1786">
            <v>41166</v>
          </cell>
        </row>
        <row r="1787">
          <cell r="A1787" t="str">
            <v>11531-10</v>
          </cell>
          <cell r="B1787" t="str">
            <v>C</v>
          </cell>
          <cell r="C1787" t="str">
            <v>Closed</v>
          </cell>
          <cell r="D1787" t="str">
            <v>R - Salary Recharges to the Trust</v>
          </cell>
          <cell r="E1787" t="str">
            <v>Melanie Rose Monteiro</v>
          </cell>
          <cell r="F1787">
            <v>40588</v>
          </cell>
        </row>
        <row r="1788">
          <cell r="A1788" t="str">
            <v>11532-10</v>
          </cell>
          <cell r="B1788" t="str">
            <v>C</v>
          </cell>
          <cell r="C1788" t="str">
            <v>Closed</v>
          </cell>
          <cell r="D1788" t="str">
            <v>R - Pump Priming Project to identify serum biomarkers of abdominal aortic aneurysm</v>
          </cell>
          <cell r="E1788" t="str">
            <v>Ayesha Indira De Souza</v>
          </cell>
          <cell r="F1788">
            <v>41146</v>
          </cell>
        </row>
        <row r="1789">
          <cell r="A1789" t="str">
            <v>11533-10</v>
          </cell>
          <cell r="B1789" t="str">
            <v>C</v>
          </cell>
          <cell r="C1789" t="str">
            <v>Closed</v>
          </cell>
          <cell r="D1789" t="str">
            <v>R - Decompensated Chronic Liver Diseased in</v>
          </cell>
          <cell r="E1789" t="str">
            <v>Melanie Rose Monteiro</v>
          </cell>
          <cell r="F1789">
            <v>40983</v>
          </cell>
        </row>
        <row r="1790">
          <cell r="A1790" t="str">
            <v>11534-10</v>
          </cell>
          <cell r="B1790" t="str">
            <v>C</v>
          </cell>
          <cell r="C1790" t="str">
            <v>Closed</v>
          </cell>
          <cell r="D1790" t="str">
            <v>R - Genotype-phenotype correlations in the l</v>
          </cell>
          <cell r="E1790" t="str">
            <v>Stephen Nicholas Bevan</v>
          </cell>
          <cell r="F1790">
            <v>40983</v>
          </cell>
        </row>
        <row r="1791">
          <cell r="A1791" t="str">
            <v>11535-10</v>
          </cell>
          <cell r="B1791" t="str">
            <v>C</v>
          </cell>
          <cell r="C1791" t="str">
            <v>Closed</v>
          </cell>
          <cell r="D1791" t="str">
            <v>R - The mechanism of maternal artery smooth muscle cell remodelling of trophoblast cells during pregnancy. The mechanism of maternal artery smooth muscle cell remodelling of trophoblast cells during pregnancy.</v>
          </cell>
          <cell r="E1791" t="str">
            <v>Guy St John Whitley</v>
          </cell>
          <cell r="F1791">
            <v>41033</v>
          </cell>
        </row>
        <row r="1792">
          <cell r="A1792" t="str">
            <v>11536-10</v>
          </cell>
          <cell r="B1792" t="str">
            <v>C</v>
          </cell>
          <cell r="C1792" t="str">
            <v>Closed</v>
          </cell>
          <cell r="D1792" t="str">
            <v>R - Hepatology Research Fund</v>
          </cell>
          <cell r="E1792" t="str">
            <v>Daniel Michael Forton</v>
          </cell>
          <cell r="F1792">
            <v>40983</v>
          </cell>
        </row>
        <row r="1793">
          <cell r="A1793" t="str">
            <v>11537-10</v>
          </cell>
          <cell r="B1793" t="str">
            <v>C</v>
          </cell>
          <cell r="C1793" t="str">
            <v>Closed</v>
          </cell>
          <cell r="D1793" t="str">
            <v>R - Breast Endocrine Research Fund</v>
          </cell>
          <cell r="E1793" t="str">
            <v>Mr A K Sharma</v>
          </cell>
          <cell r="F1793">
            <v>41146</v>
          </cell>
        </row>
        <row r="1794">
          <cell r="A1794" t="str">
            <v>11538-10</v>
          </cell>
          <cell r="B1794" t="str">
            <v>C</v>
          </cell>
          <cell r="C1794" t="str">
            <v>Closed</v>
          </cell>
          <cell r="D1794" t="str">
            <v>R - Use of microarray technology to examine nature and spread of antimicrobial resistance genetic elements in a range of gram-negative nosocomial pathogens</v>
          </cell>
          <cell r="E1794" t="str">
            <v>Timothy David Planche</v>
          </cell>
          <cell r="F1794">
            <v>41136</v>
          </cell>
        </row>
        <row r="1795">
          <cell r="A1795" t="str">
            <v>11539-10</v>
          </cell>
          <cell r="B1795" t="str">
            <v>C</v>
          </cell>
          <cell r="C1795" t="str">
            <v>Closed</v>
          </cell>
          <cell r="D1795" t="str">
            <v>R - The effect of post operartive mobility and strengthening programme on quality of life after thoracotomy for lung cancer randomised controlled trial</v>
          </cell>
          <cell r="E1795" t="str">
            <v>Riccardo Luca Feasey</v>
          </cell>
          <cell r="F1795">
            <v>40983</v>
          </cell>
        </row>
        <row r="1796">
          <cell r="A1796" t="str">
            <v>11540-10</v>
          </cell>
          <cell r="B1796" t="str">
            <v>C</v>
          </cell>
          <cell r="C1796" t="str">
            <v>Closed</v>
          </cell>
          <cell r="D1796" t="str">
            <v>R - Altered placental steroid metabolism in post-term pregnancies</v>
          </cell>
          <cell r="E1796" t="str">
            <v>Amarnath Bhide</v>
          </cell>
          <cell r="F1796">
            <v>40983</v>
          </cell>
        </row>
        <row r="1797">
          <cell r="A1797" t="str">
            <v>11541-10</v>
          </cell>
          <cell r="B1797" t="str">
            <v>C</v>
          </cell>
          <cell r="C1797" t="str">
            <v>Closed</v>
          </cell>
          <cell r="D1797" t="str">
            <v>R - The effect of Acute Renal Failure (ARF) on drug metabolism, via the Cytochrome P450 enzyme (CYP) system, in critically ill patients on the Intensive Care Unit</v>
          </cell>
          <cell r="E1797" t="str">
            <v>Barbara Philips</v>
          </cell>
          <cell r="F1797">
            <v>41146</v>
          </cell>
        </row>
        <row r="1798">
          <cell r="A1798" t="str">
            <v>11542-10</v>
          </cell>
          <cell r="B1798" t="str">
            <v>C</v>
          </cell>
          <cell r="C1798" t="str">
            <v>Closed</v>
          </cell>
          <cell r="D1798" t="str">
            <v>R - Life and death of CD4+ CD28null T cells:implication for the pathogenesis of acute coronary syndrome</v>
          </cell>
          <cell r="E1798" t="str">
            <v>Ingrid Elena Dumitriu</v>
          </cell>
          <cell r="F1798">
            <v>41505</v>
          </cell>
        </row>
        <row r="1799">
          <cell r="A1799" t="str">
            <v>11543-10</v>
          </cell>
          <cell r="B1799" t="str">
            <v>C</v>
          </cell>
          <cell r="C1799" t="str">
            <v>Closed</v>
          </cell>
          <cell r="D1799" t="str">
            <v>R - Salary recharge for Research Technician</v>
          </cell>
          <cell r="E1799" t="str">
            <v>Jin-Yong Kang</v>
          </cell>
          <cell r="F1799">
            <v>40663</v>
          </cell>
        </row>
        <row r="1800">
          <cell r="A1800" t="str">
            <v>11544-10</v>
          </cell>
          <cell r="B1800" t="str">
            <v>C</v>
          </cell>
          <cell r="C1800" t="str">
            <v>Closed</v>
          </cell>
          <cell r="D1800" t="str">
            <v>R - Serum prognostic Markers for small vessel disease and lacunar stroke</v>
          </cell>
          <cell r="E1800" t="str">
            <v>Atticus Henry Hainsworth</v>
          </cell>
          <cell r="F1800">
            <v>40739</v>
          </cell>
        </row>
        <row r="1801">
          <cell r="A1801" t="str">
            <v>11545-10</v>
          </cell>
          <cell r="B1801" t="str">
            <v>C</v>
          </cell>
          <cell r="C1801" t="str">
            <v>Closed</v>
          </cell>
          <cell r="D1801" t="str">
            <v>R - Susceptibility to colonisation and infection with Staphlococcus aureus#NAME?</v>
          </cell>
          <cell r="E1801" t="str">
            <v>Helen Jane Boland</v>
          </cell>
          <cell r="F1801">
            <v>40983</v>
          </cell>
        </row>
        <row r="1802">
          <cell r="A1802" t="str">
            <v>11546-10</v>
          </cell>
          <cell r="B1802" t="str">
            <v>C</v>
          </cell>
          <cell r="C1802" t="str">
            <v>Closed</v>
          </cell>
          <cell r="D1802" t="str">
            <v>R - Effect of lifestyle measures on acid exposure in Barrett´s Oesophagus A pilot study investigating the effect of omega-3 fatty acids on Barrett´s Oesophagus</v>
          </cell>
          <cell r="E1802" t="str">
            <v>Melanie Rose Monteiro</v>
          </cell>
          <cell r="F1802">
            <v>40983</v>
          </cell>
        </row>
        <row r="1803">
          <cell r="A1803" t="str">
            <v>11547-10</v>
          </cell>
          <cell r="B1803" t="str">
            <v>C</v>
          </cell>
          <cell r="C1803" t="str">
            <v>Closed</v>
          </cell>
          <cell r="D1803" t="str">
            <v>R - The role of inflammation and structural remodelling in atrial fibrillation following cardiac surgery</v>
          </cell>
          <cell r="E1803" t="str">
            <v>Helen Jane Boland</v>
          </cell>
          <cell r="F1803">
            <v>40588</v>
          </cell>
        </row>
        <row r="1804">
          <cell r="A1804" t="str">
            <v>11548-10</v>
          </cell>
          <cell r="B1804" t="str">
            <v>C</v>
          </cell>
          <cell r="C1804" t="str">
            <v>Closed</v>
          </cell>
          <cell r="D1804" t="str">
            <v>R - Gastro-oesophageal reflux and manometry in mechanically ventilated patients</v>
          </cell>
          <cell r="E1804" t="str">
            <v>Melanie Rose Monteiro</v>
          </cell>
          <cell r="F1804">
            <v>40435</v>
          </cell>
        </row>
        <row r="1805">
          <cell r="A1805" t="str">
            <v>11549-10</v>
          </cell>
          <cell r="B1805" t="str">
            <v>C</v>
          </cell>
          <cell r="C1805" t="str">
            <v>Closed</v>
          </cell>
          <cell r="D1805" t="str">
            <v>R - Gene based medicines in psychiatry</v>
          </cell>
          <cell r="E1805" t="str">
            <v>Jamal Nasir</v>
          </cell>
          <cell r="F1805">
            <v>41033</v>
          </cell>
        </row>
        <row r="1806">
          <cell r="A1806" t="str">
            <v>11550-10</v>
          </cell>
          <cell r="B1806" t="str">
            <v>C</v>
          </cell>
          <cell r="C1806" t="str">
            <v>Closed</v>
          </cell>
          <cell r="D1806" t="str">
            <v>R - Funding for Clinical Assessor</v>
          </cell>
          <cell r="E1806" t="str">
            <v>Dr D Barnes</v>
          </cell>
          <cell r="F1806">
            <v>40588</v>
          </cell>
        </row>
        <row r="1807">
          <cell r="A1807" t="str">
            <v>11551-10</v>
          </cell>
          <cell r="B1807" t="str">
            <v>C</v>
          </cell>
          <cell r="C1807" t="str">
            <v>Closed</v>
          </cell>
          <cell r="D1807" t="str">
            <v>R - How are decisions about renal replaceme</v>
          </cell>
          <cell r="E1807" t="str">
            <v>Melanie Rose Monteiro</v>
          </cell>
          <cell r="F1807">
            <v>40983</v>
          </cell>
        </row>
        <row r="1808">
          <cell r="A1808" t="str">
            <v>11552-10</v>
          </cell>
          <cell r="B1808" t="str">
            <v>C</v>
          </cell>
          <cell r="C1808" t="str">
            <v>Closed</v>
          </cell>
          <cell r="D1808" t="str">
            <v>R - Serum angiogenic profiles of patients with brain tumours</v>
          </cell>
          <cell r="E1808" t="str">
            <v>Melanie Rose Monteiro</v>
          </cell>
          <cell r="F1808">
            <v>41507</v>
          </cell>
        </row>
        <row r="1809">
          <cell r="A1809" t="str">
            <v>11553-10</v>
          </cell>
          <cell r="B1809" t="str">
            <v>C</v>
          </cell>
          <cell r="C1809" t="str">
            <v>Closed</v>
          </cell>
          <cell r="D1809" t="str">
            <v>R - A follow-up study of children with</v>
          </cell>
          <cell r="E1809" t="str">
            <v>Rebecca Ann Charlton</v>
          </cell>
          <cell r="F1809">
            <v>41136</v>
          </cell>
        </row>
        <row r="1810">
          <cell r="A1810" t="str">
            <v>11554-10</v>
          </cell>
          <cell r="B1810" t="str">
            <v>C</v>
          </cell>
          <cell r="C1810" t="str">
            <v>Closed</v>
          </cell>
          <cell r="D1810" t="str">
            <v>R - Dissecting the function of regulatory T</v>
          </cell>
          <cell r="E1810" t="str">
            <v>Ingrid Elena Dumitriu</v>
          </cell>
          <cell r="F1810">
            <v>40983</v>
          </cell>
        </row>
        <row r="1811">
          <cell r="A1811" t="str">
            <v>11555-10</v>
          </cell>
          <cell r="B1811" t="str">
            <v>C</v>
          </cell>
          <cell r="C1811" t="str">
            <v>Closed</v>
          </cell>
          <cell r="D1811" t="str">
            <v>R - Books beyond words: Diabetes</v>
          </cell>
          <cell r="E1811" t="str">
            <v>Sheila Clare Hollins</v>
          </cell>
          <cell r="F1811">
            <v>40588</v>
          </cell>
        </row>
        <row r="1812">
          <cell r="A1812" t="str">
            <v>11556-10</v>
          </cell>
          <cell r="B1812" t="str">
            <v>C</v>
          </cell>
          <cell r="C1812" t="str">
            <v>Closed</v>
          </cell>
          <cell r="D1812" t="str">
            <v>R - Using of home blood pressure monitoring</v>
          </cell>
          <cell r="E1812" t="str">
            <v>Melanie Rose Monteiro</v>
          </cell>
          <cell r="F1812">
            <v>40983</v>
          </cell>
        </row>
        <row r="1813">
          <cell r="A1813" t="str">
            <v>11557-10</v>
          </cell>
          <cell r="B1813" t="str">
            <v>C</v>
          </cell>
          <cell r="C1813" t="str">
            <v>Closed</v>
          </cell>
          <cell r="D1813" t="str">
            <v>R - Linkage analysis of lymphoedema families</v>
          </cell>
          <cell r="E1813" t="str">
            <v>Sahar Mansour</v>
          </cell>
          <cell r="F1813">
            <v>40983</v>
          </cell>
        </row>
        <row r="1814">
          <cell r="A1814" t="str">
            <v>11558-10</v>
          </cell>
          <cell r="B1814" t="str">
            <v>C</v>
          </cell>
          <cell r="C1814" t="str">
            <v>Closed</v>
          </cell>
          <cell r="D1814" t="str">
            <v>R - Developing an algorithm for pain management in patients with osteoarthritis</v>
          </cell>
          <cell r="E1814" t="str">
            <v>Nidhi Sofat</v>
          </cell>
          <cell r="F1814">
            <v>40786</v>
          </cell>
        </row>
        <row r="1815">
          <cell r="A1815" t="str">
            <v>11559-10</v>
          </cell>
          <cell r="B1815" t="str">
            <v>C</v>
          </cell>
          <cell r="C1815" t="str">
            <v>Closed</v>
          </cell>
          <cell r="D1815" t="str">
            <v>R - Assessment of active shoulder movement after stroke: an evaluation of reliability of a video assessment tool</v>
          </cell>
          <cell r="E1815" t="str">
            <v>Ms C Appel</v>
          </cell>
          <cell r="F1815">
            <v>41146</v>
          </cell>
        </row>
        <row r="1816">
          <cell r="A1816" t="str">
            <v>11560-10</v>
          </cell>
          <cell r="B1816" t="str">
            <v>C</v>
          </cell>
          <cell r="C1816" t="str">
            <v>Closed</v>
          </cell>
          <cell r="D1816" t="str">
            <v>R - Research Salaries</v>
          </cell>
          <cell r="E1816" t="str">
            <v>Kay Winifred Colston</v>
          </cell>
          <cell r="F1816">
            <v>41182</v>
          </cell>
        </row>
        <row r="1817">
          <cell r="A1817" t="str">
            <v>11561-10</v>
          </cell>
          <cell r="B1817" t="str">
            <v>C</v>
          </cell>
          <cell r="C1817" t="str">
            <v>Closed</v>
          </cell>
          <cell r="D1817" t="str">
            <v>R - Dissecting the function of regulatory T</v>
          </cell>
          <cell r="E1817" t="str">
            <v>Ingrid Elena Dumitriu</v>
          </cell>
          <cell r="F1817">
            <v>41000</v>
          </cell>
        </row>
        <row r="1818">
          <cell r="A1818" t="str">
            <v>11562-10</v>
          </cell>
          <cell r="B1818" t="str">
            <v>C</v>
          </cell>
          <cell r="C1818" t="str">
            <v>Closed</v>
          </cell>
          <cell r="D1818" t="str">
            <v>R - Analysis of methylation profiles of fresh frozen human colorectal tumors</v>
          </cell>
          <cell r="E1818" t="str">
            <v>Mr A D Beggs</v>
          </cell>
          <cell r="F1818">
            <v>41136</v>
          </cell>
        </row>
        <row r="1819">
          <cell r="A1819" t="str">
            <v>11563-10</v>
          </cell>
          <cell r="B1819" t="str">
            <v>C</v>
          </cell>
          <cell r="C1819" t="str">
            <v>Closed</v>
          </cell>
          <cell r="D1819" t="str">
            <v>R - Metformin and Breast Cancer</v>
          </cell>
          <cell r="E1819" t="str">
            <v>Suman Rice</v>
          </cell>
          <cell r="F1819">
            <v>41136</v>
          </cell>
        </row>
        <row r="1820">
          <cell r="A1820" t="str">
            <v>11564-10</v>
          </cell>
          <cell r="B1820" t="str">
            <v>C</v>
          </cell>
          <cell r="C1820" t="str">
            <v>Closed</v>
          </cell>
          <cell r="D1820" t="str">
            <v>R - Thalamic input to barrel cortex Thalamic input to barrel cortex</v>
          </cell>
          <cell r="E1820" t="str">
            <v>Penelope Clare Murphy</v>
          </cell>
          <cell r="F1820">
            <v>40983</v>
          </cell>
        </row>
        <row r="1821">
          <cell r="A1821" t="str">
            <v>11565-10</v>
          </cell>
          <cell r="B1821" t="str">
            <v>C</v>
          </cell>
          <cell r="C1821" t="str">
            <v>Closed</v>
          </cell>
          <cell r="D1821" t="str">
            <v>R - Conference Grant for Dr Shuk Yeung</v>
          </cell>
          <cell r="E1821" t="str">
            <v>Stephanie Janet Hazlehurst</v>
          </cell>
          <cell r="F1821">
            <v>41136</v>
          </cell>
        </row>
        <row r="1822">
          <cell r="A1822" t="str">
            <v>11566-10</v>
          </cell>
          <cell r="B1822" t="str">
            <v>C</v>
          </cell>
          <cell r="C1822" t="str">
            <v>Closed</v>
          </cell>
          <cell r="D1822" t="str">
            <v>R - Development of a food allergy in neonatal mice</v>
          </cell>
          <cell r="E1822" t="str">
            <v>John Simmons Tregoning</v>
          </cell>
          <cell r="F1822">
            <v>40983</v>
          </cell>
        </row>
        <row r="1823">
          <cell r="A1823" t="str">
            <v>11567-10</v>
          </cell>
          <cell r="B1823" t="str">
            <v>C</v>
          </cell>
          <cell r="C1823" t="str">
            <v>Closed</v>
          </cell>
          <cell r="D1823" t="str">
            <v>R - Contribution to purchase of equipment</v>
          </cell>
          <cell r="E1823" t="str">
            <v>Joanna Louise James</v>
          </cell>
          <cell r="F1823">
            <v>40968</v>
          </cell>
        </row>
        <row r="1824">
          <cell r="A1824" t="str">
            <v>11568-10</v>
          </cell>
          <cell r="B1824" t="str">
            <v>C</v>
          </cell>
          <cell r="C1824" t="str">
            <v>Closed</v>
          </cell>
          <cell r="D1824" t="str">
            <v>R - Royal Society Grant for Equipment and Lab Cosumables</v>
          </cell>
          <cell r="E1824" t="str">
            <v>Jamal Nasir</v>
          </cell>
          <cell r="F1824">
            <v>41000</v>
          </cell>
        </row>
        <row r="1825">
          <cell r="A1825" t="str">
            <v>11569-10</v>
          </cell>
          <cell r="B1825" t="str">
            <v>C</v>
          </cell>
          <cell r="C1825" t="str">
            <v>Closed</v>
          </cell>
          <cell r="D1825" t="str">
            <v>R - What are the pathophysiological mechanisms of neurocognitive dysfunction in Systemic Lupus Erythematosus . A Study Using the Quantitative Imaging Techniques Of Magnetic Resonance Spectroscopy And Diffusion Tensor Imaging . What are the pathophysiologi</v>
          </cell>
          <cell r="E1825" t="str">
            <v>John Stewart Axford</v>
          </cell>
          <cell r="F1825">
            <v>40983</v>
          </cell>
        </row>
        <row r="1826">
          <cell r="A1826" t="str">
            <v>11570-10</v>
          </cell>
          <cell r="B1826" t="str">
            <v>C</v>
          </cell>
          <cell r="C1826" t="str">
            <v>Closed</v>
          </cell>
          <cell r="D1826" t="str">
            <v>R - A study of the anti-osteolytic activity of Mycobacterium tuberculosis chaperonin 60.1 A study of the anti-osteolytic activity of Mycobacterium tuberculosis chaperonin 60.1</v>
          </cell>
          <cell r="E1826" t="str">
            <v>Anthony Robert Milnes Coates</v>
          </cell>
          <cell r="F1826">
            <v>41146</v>
          </cell>
        </row>
        <row r="1827">
          <cell r="A1827" t="str">
            <v>11571-10</v>
          </cell>
          <cell r="B1827" t="str">
            <v>C</v>
          </cell>
          <cell r="C1827" t="str">
            <v>Closed</v>
          </cell>
          <cell r="D1827" t="str">
            <v>R - Analysis of the human TTC4 protein its role in the control of DNA replication proteins and it´s relationship to the development of malignant melanoma Analysis of the human TTC4 protein its role in the control of DNA replication proteins and it´s relat</v>
          </cell>
          <cell r="E1827" t="str">
            <v>Susan Margaret Cotterill</v>
          </cell>
          <cell r="F1827">
            <v>41136</v>
          </cell>
        </row>
        <row r="1828">
          <cell r="A1828" t="str">
            <v>11572-10</v>
          </cell>
          <cell r="B1828" t="str">
            <v>C</v>
          </cell>
          <cell r="C1828" t="str">
            <v>Closed</v>
          </cell>
          <cell r="D1828" t="str">
            <v>R - Does structured advice on allergy and allergen avoidance given by practice nurses improve control of asthma in primary care? A single randomised controlled trial. Does structured advice on allergy and allergen avoidance given by practice nurses improv</v>
          </cell>
          <cell r="E1828" t="str">
            <v>Melanie Rose Monteiro</v>
          </cell>
          <cell r="F1828">
            <v>40588</v>
          </cell>
        </row>
        <row r="1829">
          <cell r="A1829" t="str">
            <v>11573-10</v>
          </cell>
          <cell r="B1829" t="str">
            <v>C</v>
          </cell>
          <cell r="C1829" t="str">
            <v>Closed</v>
          </cell>
          <cell r="D1829" t="str">
            <v>R - Is tight junction adhesion protein susceptibility to peptidase allergens governed by an extracellular ´hotspot´? Implications for allergic sensitisation epithelial barrier repair and discovery of novel therapeutic targets. Is tight junction adhesion p</v>
          </cell>
          <cell r="E1829" t="str">
            <v>Clive Robinson</v>
          </cell>
          <cell r="F1829">
            <v>40983</v>
          </cell>
        </row>
        <row r="1830">
          <cell r="A1830" t="str">
            <v>11574-10</v>
          </cell>
          <cell r="B1830" t="str">
            <v>C</v>
          </cell>
          <cell r="C1830" t="str">
            <v>Closed</v>
          </cell>
          <cell r="D1830" t="str">
            <v>R - Lung and Asthma Information Agency</v>
          </cell>
          <cell r="E1830" t="str">
            <v>David Peter Strachan</v>
          </cell>
          <cell r="F1830">
            <v>41698</v>
          </cell>
        </row>
        <row r="1831">
          <cell r="A1831" t="str">
            <v>11575-10</v>
          </cell>
          <cell r="B1831" t="str">
            <v>C</v>
          </cell>
          <cell r="C1831" t="str">
            <v>Closed</v>
          </cell>
          <cell r="D1831" t="str">
            <v>R - The mechanisms of inhibition of interferon induction and interferon signalling by the V proteins of paramyxoviruses</v>
          </cell>
          <cell r="E1831" t="str">
            <v>Stephen Edward Goodbourn</v>
          </cell>
          <cell r="F1831">
            <v>41136</v>
          </cell>
        </row>
        <row r="1832">
          <cell r="A1832" t="str">
            <v>11576-10</v>
          </cell>
          <cell r="B1832" t="str">
            <v>C</v>
          </cell>
          <cell r="C1832" t="str">
            <v>Closed</v>
          </cell>
          <cell r="D1832" t="str">
            <v>R - Investigation of comparative genomics of methicillin-resistant Staphylococcus aureus (MRSA) isolates from patients using microarrays Investigation of comparative genomics of methicillin-resistant Staphylococcus aureus (MRSA) isolates from patients usi</v>
          </cell>
          <cell r="E1832" t="str">
            <v>Jodi Anne Lindsay</v>
          </cell>
          <cell r="F1832">
            <v>41136</v>
          </cell>
        </row>
        <row r="1833">
          <cell r="A1833" t="str">
            <v>11577-10</v>
          </cell>
          <cell r="B1833" t="str">
            <v>C</v>
          </cell>
          <cell r="C1833" t="str">
            <v>Closed</v>
          </cell>
          <cell r="D1833" t="str">
            <v>R - Studies on the molecular basis for the inhibition of interferon Studies on the molecular basis for the inhibition of interferon signalling by paramyxoviruses signalling by paramyxoviruses</v>
          </cell>
          <cell r="E1833" t="str">
            <v>Stephen Edward Goodbourn</v>
          </cell>
          <cell r="F1833">
            <v>40588</v>
          </cell>
        </row>
        <row r="1834">
          <cell r="A1834" t="str">
            <v>11578-10</v>
          </cell>
          <cell r="B1834" t="str">
            <v>C</v>
          </cell>
          <cell r="C1834" t="str">
            <v>Closed</v>
          </cell>
          <cell r="D1834" t="str">
            <v>R - The molecular basis of skeletal muscle weakness in old age: a search for new treatments The molecular basis of skeletal muscle weakness in old age: a search for new treatments</v>
          </cell>
          <cell r="E1834" t="str">
            <v>Gary Russell Coulton</v>
          </cell>
          <cell r="F1834">
            <v>41146</v>
          </cell>
        </row>
        <row r="1835">
          <cell r="A1835" t="str">
            <v>11579-10</v>
          </cell>
          <cell r="B1835" t="str">
            <v>C</v>
          </cell>
          <cell r="C1835" t="str">
            <v>Closed</v>
          </cell>
          <cell r="D1835" t="str">
            <v>R - Combination therapies with amphotericin B flucytosine and fluconazolCombination therapies with amphotericin B flucytosine and fluconazolee for initial treatment of HIV-associated cryptococcal meningitis: feafor initial treatment of HIV-associated cryp</v>
          </cell>
          <cell r="E1835" t="str">
            <v>Thomas Stephen Harrison</v>
          </cell>
          <cell r="F1835">
            <v>41146</v>
          </cell>
        </row>
        <row r="1836">
          <cell r="A1836" t="str">
            <v>11579-11</v>
          </cell>
          <cell r="B1836" t="str">
            <v>C</v>
          </cell>
          <cell r="C1836" t="str">
            <v>Closed</v>
          </cell>
          <cell r="D1836" t="str">
            <v>R - Sexual Health Research Fund</v>
          </cell>
          <cell r="E1836" t="str">
            <v>Philippa Oakeshott</v>
          </cell>
          <cell r="F1836">
            <v>41506</v>
          </cell>
        </row>
        <row r="1837">
          <cell r="A1837" t="str">
            <v>11581-10</v>
          </cell>
          <cell r="B1837" t="str">
            <v>C</v>
          </cell>
          <cell r="C1837" t="str">
            <v>Closed</v>
          </cell>
          <cell r="D1837" t="str">
            <v>R - Longitudinal study of changes in depression disability social circumstances and health service among older people in primary care</v>
          </cell>
          <cell r="E1837" t="str">
            <v>Teresa Jane Harris</v>
          </cell>
          <cell r="F1837">
            <v>41274</v>
          </cell>
        </row>
        <row r="1838">
          <cell r="A1838" t="str">
            <v>11582-10</v>
          </cell>
          <cell r="B1838" t="str">
            <v>C</v>
          </cell>
          <cell r="C1838" t="str">
            <v>Closed</v>
          </cell>
          <cell r="D1838" t="str">
            <v>R - Children´s memories of Paediatric Intensive Care</v>
          </cell>
          <cell r="E1838" t="str">
            <v>Mrs G A Colville</v>
          </cell>
          <cell r="F1838">
            <v>40588</v>
          </cell>
        </row>
        <row r="1839">
          <cell r="A1839" t="str">
            <v>11583-10</v>
          </cell>
          <cell r="B1839" t="str">
            <v>C</v>
          </cell>
          <cell r="C1839" t="str">
            <v>Closed</v>
          </cell>
          <cell r="D1839" t="str">
            <v>R - Multicentre randomised trial of family therapy and multi-family day treatment for adolescent anorexia nervosa Multicentre randomised trial of family therapy and multi-family day treatment for adolescent anorexia nervosa</v>
          </cell>
          <cell r="E1839" t="str">
            <v>Helen Jane Boland</v>
          </cell>
          <cell r="F1839">
            <v>40983</v>
          </cell>
        </row>
        <row r="1840">
          <cell r="A1840" t="str">
            <v>11584-10</v>
          </cell>
          <cell r="B1840" t="str">
            <v>C</v>
          </cell>
          <cell r="C1840" t="str">
            <v>Closed</v>
          </cell>
          <cell r="D1840" t="str">
            <v>R - What factors predict outcome in children and adolescents with anorexia nervosa?</v>
          </cell>
          <cell r="E1840" t="str">
            <v>Professor B Lask</v>
          </cell>
          <cell r="F1840">
            <v>41136</v>
          </cell>
        </row>
        <row r="1841">
          <cell r="A1841" t="str">
            <v>11585-10</v>
          </cell>
          <cell r="B1841" t="str">
            <v>C</v>
          </cell>
          <cell r="C1841" t="str">
            <v>Closed</v>
          </cell>
          <cell r="D1841" t="str">
            <v>R - To identify the mechanisms whereby reactive oxygen species enable osteoclastic differentiation To identify the mechanisms whereby reactive oxygen species enable osteoclastic differentiation To identify the mechanisms whereby reactive oxygen species en</v>
          </cell>
          <cell r="E1841" t="str">
            <v>Timothy John Chambers</v>
          </cell>
          <cell r="F1841">
            <v>40862</v>
          </cell>
        </row>
        <row r="1842">
          <cell r="A1842" t="str">
            <v>11586-10</v>
          </cell>
          <cell r="B1842" t="str">
            <v>C</v>
          </cell>
          <cell r="C1842" t="str">
            <v>Closed</v>
          </cell>
          <cell r="D1842" t="str">
            <v>R - Development of transgenic plants for the production of rabies monoclonal antibodies as a replacement for rabies immune globulins (RIG)</v>
          </cell>
          <cell r="E1842" t="str">
            <v>Julian Ma</v>
          </cell>
          <cell r="F1842">
            <v>41146</v>
          </cell>
        </row>
        <row r="1843">
          <cell r="A1843" t="str">
            <v>11587-10</v>
          </cell>
          <cell r="B1843" t="str">
            <v>C</v>
          </cell>
          <cell r="C1843" t="str">
            <v>Closed</v>
          </cell>
          <cell r="D1843" t="str">
            <v>R - SLESS South London Ethnicity and Stroke Study - 5 Year extension</v>
          </cell>
          <cell r="E1843" t="str">
            <v>Hugh Stephen Markus</v>
          </cell>
          <cell r="F1843">
            <v>41200</v>
          </cell>
        </row>
        <row r="1844">
          <cell r="A1844" t="str">
            <v>11588-10</v>
          </cell>
          <cell r="B1844" t="str">
            <v>C</v>
          </cell>
          <cell r="C1844" t="str">
            <v>Closed</v>
          </cell>
          <cell r="D1844" t="str">
            <v>R - CADISS</v>
          </cell>
          <cell r="E1844" t="str">
            <v>Hugh Stephen Markus</v>
          </cell>
          <cell r="F1844">
            <v>42216</v>
          </cell>
        </row>
        <row r="1845">
          <cell r="A1845" t="str">
            <v>11589-10</v>
          </cell>
          <cell r="B1845" t="str">
            <v>C</v>
          </cell>
          <cell r="C1845" t="str">
            <v>Closed</v>
          </cell>
          <cell r="D1845" t="str">
            <v>R - Mechanisms underlying breast cancer related lymphoedema of the arm Mechanisms underlying breast cancer related lymphoedema of the arm (BR(BRCL) CL)</v>
          </cell>
          <cell r="E1845" t="str">
            <v>Peter Sydney Mortimer</v>
          </cell>
          <cell r="F1845">
            <v>40999</v>
          </cell>
        </row>
        <row r="1846">
          <cell r="A1846" t="str">
            <v>11590-10</v>
          </cell>
          <cell r="B1846" t="str">
            <v>C</v>
          </cell>
          <cell r="C1846" t="str">
            <v>Closed</v>
          </cell>
          <cell r="D1846" t="str">
            <v>R - Mobilisation and tactile stimulation to enhance upper limb recovery after stroke: Phse I investigation of acceptable dose efficacy and underlying mechanisms Mobilisation and tactile stimulation to enhance upper limb recovery after stroke: Phse I inves</v>
          </cell>
          <cell r="E1846" t="str">
            <v>Professor V Pomeroy</v>
          </cell>
          <cell r="F1846">
            <v>40830</v>
          </cell>
        </row>
        <row r="1847">
          <cell r="A1847" t="str">
            <v>11591-10</v>
          </cell>
          <cell r="B1847" t="str">
            <v>C</v>
          </cell>
          <cell r="C1847" t="str">
            <v>Closed</v>
          </cell>
          <cell r="D1847" t="str">
            <v>R - ATP Complex I and Parkinson´s Disease: is there a role for nicotinamide n-methyltransferase?</v>
          </cell>
          <cell r="E1847" t="str">
            <v>Riccardo Luca Feasey</v>
          </cell>
          <cell r="F1847">
            <v>40983</v>
          </cell>
        </row>
        <row r="1848">
          <cell r="A1848" t="str">
            <v>11592-10</v>
          </cell>
          <cell r="B1848" t="str">
            <v>C</v>
          </cell>
          <cell r="C1848" t="str">
            <v>Closed</v>
          </cell>
          <cell r="D1848" t="str">
            <v>R - Solubilisation and degradation of type 1 collagen by cysteine proteinases Solubilisation and degradation of type 1 collagen by cysteine proteinases</v>
          </cell>
          <cell r="E1848" t="str">
            <v>Riccardo Luca Feasey</v>
          </cell>
          <cell r="F1848">
            <v>40983</v>
          </cell>
        </row>
        <row r="1849">
          <cell r="A1849" t="str">
            <v>11593-10</v>
          </cell>
          <cell r="B1849" t="str">
            <v>C</v>
          </cell>
          <cell r="C1849" t="str">
            <v>Closed</v>
          </cell>
          <cell r="D1849" t="str">
            <v>R - Patients´ perspective on traditional and innovative regimens for hip Patients´ perspective on traditional and innovative regimens for hip aarthoplasty rthoplasty</v>
          </cell>
          <cell r="E1849" t="str">
            <v>George Martin Hall</v>
          </cell>
          <cell r="F1849">
            <v>41136</v>
          </cell>
        </row>
        <row r="1850">
          <cell r="A1850" t="str">
            <v>11594-10</v>
          </cell>
          <cell r="B1850" t="str">
            <v>C</v>
          </cell>
          <cell r="C1850" t="str">
            <v>Closed</v>
          </cell>
          <cell r="D1850" t="str">
            <v>R - Early life exposures and the risks of type 2 diabetes: building a Early life exposures and the risks of type 2 diabetes: building a systematic framework of observational evidence systematic framework of observational evidence</v>
          </cell>
          <cell r="E1850" t="str">
            <v>Peter Hynes Whincup</v>
          </cell>
          <cell r="F1850">
            <v>40846</v>
          </cell>
        </row>
        <row r="1851">
          <cell r="A1851" t="str">
            <v>11595-10</v>
          </cell>
          <cell r="B1851" t="str">
            <v>C</v>
          </cell>
          <cell r="C1851" t="str">
            <v>Closed</v>
          </cell>
          <cell r="D1851" t="str">
            <v>R - Turnover and lifespan of oligoclonal populations of CMV-specific lymphocytes in elderly individuals Turnover and lifespan of oligoclonal populations of CMV-specific lymphocytes in elderly individuals</v>
          </cell>
          <cell r="E1851" t="str">
            <v>Derek Clive Macallan</v>
          </cell>
          <cell r="F1851">
            <v>40867</v>
          </cell>
        </row>
        <row r="1852">
          <cell r="A1852" t="str">
            <v>11596-10</v>
          </cell>
          <cell r="B1852" t="str">
            <v>C</v>
          </cell>
          <cell r="C1852" t="str">
            <v>Closed</v>
          </cell>
          <cell r="D1852" t="str">
            <v>R - The effects of cholesterol and statins on B-secretase an enzyme that gives rise to the death of neurones in Alzheimers disease The effects of cholesterol and statins on B-secretase an enzyme that gives rise to the death of neurones in Alzheimers disea</v>
          </cell>
          <cell r="E1852" t="str">
            <v>Brian Maxwell Austen</v>
          </cell>
          <cell r="F1852">
            <v>41136</v>
          </cell>
        </row>
        <row r="1853">
          <cell r="A1853" t="str">
            <v>11597-10</v>
          </cell>
          <cell r="B1853" t="str">
            <v>C</v>
          </cell>
          <cell r="C1853" t="str">
            <v>Closed</v>
          </cell>
          <cell r="D1853" t="str">
            <v>R - A study to develop a patient-centred tool for professionals to assess the quality of care in the context of an integrated care pathway for falls</v>
          </cell>
          <cell r="E1853" t="str">
            <v>Fiona Ross</v>
          </cell>
          <cell r="F1853">
            <v>41509</v>
          </cell>
        </row>
        <row r="1854">
          <cell r="A1854" t="str">
            <v>11598-10</v>
          </cell>
          <cell r="B1854" t="str">
            <v>C</v>
          </cell>
          <cell r="C1854" t="str">
            <v>Closed</v>
          </cell>
          <cell r="D1854" t="str">
            <v>R - Community based trial of home blood pressure (BP) monitoring with nurse-led telephone support in patients with stroke or TIA recently discharged from hospital</v>
          </cell>
          <cell r="E1854" t="str">
            <v>Philippa Oakeshott</v>
          </cell>
          <cell r="F1854">
            <v>40739</v>
          </cell>
        </row>
        <row r="1855">
          <cell r="A1855" t="str">
            <v>11599-10</v>
          </cell>
          <cell r="B1855" t="str">
            <v>C</v>
          </cell>
          <cell r="C1855" t="str">
            <v>Closed</v>
          </cell>
          <cell r="D1855" t="str">
            <v>R - Developing a controlled trial for cancer-related fatigue syndrome</v>
          </cell>
          <cell r="E1855" t="str">
            <v>Patrick Stone</v>
          </cell>
          <cell r="F1855">
            <v>41136</v>
          </cell>
        </row>
        <row r="1856">
          <cell r="A1856" t="str">
            <v>11600-10</v>
          </cell>
          <cell r="B1856" t="str">
            <v>C</v>
          </cell>
          <cell r="C1856" t="str">
            <v>Closed</v>
          </cell>
          <cell r="D1856" t="str">
            <v>R - A study of the properties of Ca2+ - permeable cation channels in vascular smooth muscle cells.</v>
          </cell>
          <cell r="E1856" t="str">
            <v>Anthony Paul Albert</v>
          </cell>
          <cell r="F1856">
            <v>40891</v>
          </cell>
        </row>
        <row r="1857">
          <cell r="A1857" t="str">
            <v>11601-10</v>
          </cell>
          <cell r="B1857" t="str">
            <v>C</v>
          </cell>
          <cell r="C1857" t="str">
            <v>Closed</v>
          </cell>
          <cell r="D1857" t="str">
            <v>R - Genetic investigation of patients with early onset lymphatic dysplasia</v>
          </cell>
          <cell r="E1857" t="str">
            <v>Stephen Jeffery</v>
          </cell>
          <cell r="F1857">
            <v>40647</v>
          </cell>
        </row>
        <row r="1858">
          <cell r="A1858" t="str">
            <v>11602-10</v>
          </cell>
          <cell r="B1858" t="str">
            <v>C</v>
          </cell>
          <cell r="C1858" t="str">
            <v>Closed</v>
          </cell>
          <cell r="D1858" t="str">
            <v>R - Anti-apoptic cFLIP proteins in cerebal cortex from Alzheimer´s dementia patients and control subjects</v>
          </cell>
          <cell r="E1858" t="str">
            <v>Atticus Henry Hainsworth</v>
          </cell>
          <cell r="F1858">
            <v>40908</v>
          </cell>
        </row>
        <row r="1859">
          <cell r="A1859" t="str">
            <v>11603-10</v>
          </cell>
          <cell r="B1859" t="str">
            <v>C</v>
          </cell>
          <cell r="C1859" t="str">
            <v>Closed</v>
          </cell>
          <cell r="D1859" t="str">
            <v>R - Characterisation of mammalian ATM-dependent DNA-damage responses</v>
          </cell>
          <cell r="E1859" t="str">
            <v>Abdeladim Moumen</v>
          </cell>
          <cell r="F1859">
            <v>41136</v>
          </cell>
        </row>
        <row r="1860">
          <cell r="A1860" t="str">
            <v>11604-10</v>
          </cell>
          <cell r="B1860" t="str">
            <v>C</v>
          </cell>
          <cell r="C1860" t="str">
            <v>Closed</v>
          </cell>
          <cell r="D1860" t="str">
            <v>R - A multi-collaborative microbial pathogen microarray facility</v>
          </cell>
          <cell r="E1860" t="str">
            <v>Philip David Butcher</v>
          </cell>
          <cell r="F1860">
            <v>40863</v>
          </cell>
        </row>
        <row r="1861">
          <cell r="A1861" t="str">
            <v>11605-10</v>
          </cell>
          <cell r="B1861" t="str">
            <v>C</v>
          </cell>
          <cell r="C1861" t="str">
            <v>Closed</v>
          </cell>
          <cell r="D1861" t="str">
            <v>R - The Stroke Association Allied Health Professional Research Bursury</v>
          </cell>
          <cell r="E1861" t="str">
            <v>Professor V Pomeroy</v>
          </cell>
          <cell r="F1861">
            <v>41136</v>
          </cell>
        </row>
        <row r="1862">
          <cell r="A1862" t="str">
            <v>11606-10</v>
          </cell>
          <cell r="B1862" t="str">
            <v>C</v>
          </cell>
          <cell r="C1862" t="str">
            <v>Closed</v>
          </cell>
          <cell r="D1862" t="str">
            <v>R - Effect of calmodulin/calmodulin-dependent enzymes on endothelin-activated store-operated Ca2+- permeable cation channels incoronary artery myocytes</v>
          </cell>
          <cell r="E1862" t="str">
            <v>Anthony Paul Albert</v>
          </cell>
          <cell r="F1862">
            <v>40863</v>
          </cell>
        </row>
        <row r="1863">
          <cell r="A1863" t="str">
            <v>11607-10</v>
          </cell>
          <cell r="B1863" t="str">
            <v>C</v>
          </cell>
          <cell r="C1863" t="str">
            <v>Closed</v>
          </cell>
          <cell r="D1863" t="str">
            <v>R - The regulation of ENaC protein trafficking and membrane abundance in lung epithelial cells ung epithelial cellsx0dx0a The regulation of ENaC protein trafficking and membrane abundance in lung epithelial cells</v>
          </cell>
          <cell r="E1863" t="str">
            <v>Deborah Baines</v>
          </cell>
          <cell r="F1863">
            <v>40983</v>
          </cell>
        </row>
        <row r="1864">
          <cell r="A1864" t="str">
            <v>11608-10</v>
          </cell>
          <cell r="B1864" t="str">
            <v>C</v>
          </cell>
          <cell r="C1864" t="str">
            <v>Closed</v>
          </cell>
          <cell r="D1864" t="str">
            <v>R - Metformin treatment in polycystic ovary syndrome: single drug double benefit? Metformin treatment in polycystic ovary syndrome: single drug double benefit?</v>
          </cell>
          <cell r="E1864" t="str">
            <v>Helen Diane Mason</v>
          </cell>
          <cell r="F1864">
            <v>41136</v>
          </cell>
        </row>
        <row r="1865">
          <cell r="A1865" t="str">
            <v>11609-10</v>
          </cell>
          <cell r="B1865" t="str">
            <v>C</v>
          </cell>
          <cell r="C1865" t="str">
            <v>Closed</v>
          </cell>
          <cell r="D1865" t="str">
            <v>R - Study of single nucleotide polymorphisms (SNPs) within 53 CFS- associated human genes in Chronic Fatigue Syndrome (CFS) patients and normal blood donors.</v>
          </cell>
          <cell r="E1865" t="str">
            <v>Melanie Rose Monteiro</v>
          </cell>
          <cell r="F1865">
            <v>40983</v>
          </cell>
        </row>
        <row r="1866">
          <cell r="A1866" t="str">
            <v>11610-10</v>
          </cell>
          <cell r="B1866" t="str">
            <v>C</v>
          </cell>
          <cell r="C1866" t="str">
            <v>Closed</v>
          </cell>
          <cell r="D1866" t="str">
            <v>R - A before and after study of the effect of the introduction of the Quality and Outcomes Framework (QOF) for Chronic Kidney Disease on the Quality management in General Practice</v>
          </cell>
          <cell r="E1866" t="str">
            <v>Melanie Rose Monteiro</v>
          </cell>
          <cell r="F1866">
            <v>41136</v>
          </cell>
        </row>
        <row r="1867">
          <cell r="A1867" t="str">
            <v>11610-11</v>
          </cell>
          <cell r="B1867" t="str">
            <v>C</v>
          </cell>
          <cell r="C1867" t="str">
            <v>Closed</v>
          </cell>
          <cell r="D1867" t="str">
            <v>R - Quality improvements in CKD</v>
          </cell>
          <cell r="E1867" t="str">
            <v>Melanie Rose Monteiro</v>
          </cell>
          <cell r="F1867">
            <v>40671</v>
          </cell>
        </row>
        <row r="1868">
          <cell r="A1868" t="str">
            <v>11610-12</v>
          </cell>
          <cell r="B1868" t="str">
            <v>C</v>
          </cell>
          <cell r="C1868" t="str">
            <v>Closed</v>
          </cell>
          <cell r="D1868" t="str">
            <v>R - CKD - IT Consultancy</v>
          </cell>
          <cell r="E1868" t="str">
            <v>Simon De Lusignan</v>
          </cell>
          <cell r="F1868">
            <v>40543</v>
          </cell>
        </row>
        <row r="1869">
          <cell r="A1869" t="str">
            <v>11610-13</v>
          </cell>
          <cell r="B1869" t="str">
            <v>C</v>
          </cell>
          <cell r="C1869" t="str">
            <v>Closed</v>
          </cell>
          <cell r="D1869" t="str">
            <v>R - Quality improvements in CKD; 6 months extension</v>
          </cell>
          <cell r="E1869" t="str">
            <v>Melanie Rose Monteiro</v>
          </cell>
          <cell r="F1869">
            <v>40671</v>
          </cell>
        </row>
        <row r="1870">
          <cell r="A1870" t="str">
            <v>11611-10</v>
          </cell>
          <cell r="B1870" t="str">
            <v>C</v>
          </cell>
          <cell r="C1870" t="str">
            <v>Closed</v>
          </cell>
          <cell r="D1870" t="str">
            <v>R - Human GM3 synthase deficiency, a new severe epilepsy syndrome</v>
          </cell>
          <cell r="E1870" t="str">
            <v>Andrew Harry Crosby</v>
          </cell>
          <cell r="F1870">
            <v>40983</v>
          </cell>
        </row>
        <row r="1871">
          <cell r="A1871" t="str">
            <v>11612-10</v>
          </cell>
          <cell r="B1871" t="str">
            <v>C</v>
          </cell>
          <cell r="C1871" t="str">
            <v>Closed</v>
          </cell>
          <cell r="D1871" t="str">
            <v>R - Retinal microvascular structure in British children of South Asian, African-Caribbean and White European origin</v>
          </cell>
          <cell r="E1871" t="str">
            <v>Christopher Grant Owen</v>
          </cell>
          <cell r="F1871">
            <v>41364</v>
          </cell>
        </row>
        <row r="1872">
          <cell r="A1872" t="str">
            <v>11612-11</v>
          </cell>
          <cell r="B1872" t="str">
            <v>C</v>
          </cell>
          <cell r="C1872" t="str">
            <v>Closed</v>
          </cell>
          <cell r="D1872" t="str">
            <v>R - Retinal microvascular structure in British children of South Asian</v>
          </cell>
          <cell r="E1872" t="str">
            <v>Christopher Grant Owen</v>
          </cell>
          <cell r="F1872">
            <v>40588</v>
          </cell>
        </row>
        <row r="1873">
          <cell r="A1873" t="str">
            <v>11613-10</v>
          </cell>
          <cell r="B1873" t="str">
            <v>C</v>
          </cell>
          <cell r="C1873" t="str">
            <v>Closed</v>
          </cell>
          <cell r="D1873" t="str">
            <v>R - Asymptomatic Carotid Surgery Trial - 2 (ACST 2)</v>
          </cell>
          <cell r="E1873" t="str">
            <v>Alison Wynne Halliday</v>
          </cell>
          <cell r="F1873">
            <v>40556</v>
          </cell>
        </row>
        <row r="1874">
          <cell r="A1874" t="str">
            <v>11614-10</v>
          </cell>
          <cell r="B1874" t="str">
            <v>C</v>
          </cell>
          <cell r="C1874" t="str">
            <v>Closed</v>
          </cell>
          <cell r="D1874" t="str">
            <v>R - VIST  Stenting for Symptomatic Vertebral Artery Stenosis Trial : feasibilty phase</v>
          </cell>
          <cell r="E1874" t="str">
            <v>Hugh Stephen Markus</v>
          </cell>
          <cell r="F1874">
            <v>41670</v>
          </cell>
        </row>
        <row r="1875">
          <cell r="A1875" t="str">
            <v>11615-10</v>
          </cell>
          <cell r="B1875" t="str">
            <v>C</v>
          </cell>
          <cell r="C1875" t="str">
            <v>Closed</v>
          </cell>
          <cell r="D1875" t="str">
            <v>R - Differences Between Hospital Death Rates following Elective Repair of Abdominal Aortic Aneurysm (ERA) with Allowance for Risk Factors</v>
          </cell>
          <cell r="E1875" t="str">
            <v>Jan Dominik Poloniecki</v>
          </cell>
          <cell r="F1875">
            <v>41274</v>
          </cell>
        </row>
        <row r="1876">
          <cell r="A1876" t="str">
            <v>11616-10</v>
          </cell>
          <cell r="B1876" t="str">
            <v>C</v>
          </cell>
          <cell r="C1876" t="str">
            <v>Closed</v>
          </cell>
          <cell r="D1876" t="str">
            <v>R - Blinded class prediction (Chronic Fatigue Syndrome/ Myalgic Encephalomyelitis (CFS/ME) versus Normal) using gene expression data and an artificial neural network (ANN)</v>
          </cell>
          <cell r="E1876" t="str">
            <v>Melanie Rose Monteiro</v>
          </cell>
          <cell r="F1876">
            <v>41136</v>
          </cell>
        </row>
        <row r="1877">
          <cell r="A1877" t="str">
            <v>11617-10</v>
          </cell>
          <cell r="B1877" t="str">
            <v>C</v>
          </cell>
          <cell r="C1877" t="str">
            <v>Closed</v>
          </cell>
          <cell r="D1877" t="str">
            <v>R - Bacterial Meningitis in infants &lt; 3 months of age: the burden of disease and prospects for improving the outcome</v>
          </cell>
          <cell r="E1877" t="str">
            <v>Paul Trafford Heath</v>
          </cell>
          <cell r="F1877">
            <v>41869</v>
          </cell>
        </row>
        <row r="1878">
          <cell r="A1878" t="str">
            <v>11618-10</v>
          </cell>
          <cell r="B1878" t="str">
            <v>C</v>
          </cell>
          <cell r="C1878" t="str">
            <v>Closed</v>
          </cell>
          <cell r="D1878" t="str">
            <v>R - MRI biomarkers of tumour response to anti-vascular therapy</v>
          </cell>
          <cell r="E1878" t="str">
            <v>Franklyn Arron Howe</v>
          </cell>
          <cell r="F1878">
            <v>41506</v>
          </cell>
        </row>
        <row r="1879">
          <cell r="A1879" t="str">
            <v>11619-10</v>
          </cell>
          <cell r="B1879" t="str">
            <v>C</v>
          </cell>
          <cell r="C1879" t="str">
            <v>Closed</v>
          </cell>
          <cell r="D1879" t="str">
            <v>R - A novel sgk1-inducer drug for chronic brain injury</v>
          </cell>
          <cell r="E1879" t="str">
            <v>Atticus Henry Hainsworth</v>
          </cell>
          <cell r="F1879">
            <v>40983</v>
          </cell>
        </row>
        <row r="1880">
          <cell r="A1880" t="str">
            <v>11620-10</v>
          </cell>
          <cell r="B1880" t="str">
            <v>C</v>
          </cell>
          <cell r="C1880" t="str">
            <v>Closed</v>
          </cell>
          <cell r="D1880" t="str">
            <v>R - Prevalence and incidence of genital human papillomavirus (HPV) infection in multtiethnic, sexually active young women: community based cohort study</v>
          </cell>
          <cell r="E1880" t="str">
            <v>Philippa Oakeshott</v>
          </cell>
          <cell r="F1880">
            <v>41274</v>
          </cell>
        </row>
        <row r="1881">
          <cell r="A1881" t="str">
            <v>11621-10</v>
          </cell>
          <cell r="B1881" t="str">
            <v>C</v>
          </cell>
          <cell r="C1881" t="str">
            <v>Closed</v>
          </cell>
          <cell r="D1881" t="str">
            <v>R - An Investigation of the Quality of Primary Care for Older Care Home Residents Using Linkage within a Primary Care Database</v>
          </cell>
          <cell r="E1881" t="str">
            <v>Sunil Mulji Shah</v>
          </cell>
          <cell r="F1881">
            <v>41152</v>
          </cell>
        </row>
        <row r="1882">
          <cell r="A1882" t="str">
            <v>11622-10</v>
          </cell>
          <cell r="B1882" t="str">
            <v>C</v>
          </cell>
          <cell r="C1882" t="str">
            <v>Closed</v>
          </cell>
          <cell r="D1882" t="str">
            <v>R - The Role of Urocortin in the Regulation of Bone Resorption</v>
          </cell>
          <cell r="E1882" t="str">
            <v>Timothy John Chambers</v>
          </cell>
          <cell r="F1882">
            <v>41506</v>
          </cell>
        </row>
        <row r="1883">
          <cell r="A1883" t="str">
            <v>11623-10</v>
          </cell>
          <cell r="B1883" t="str">
            <v>C</v>
          </cell>
          <cell r="C1883" t="str">
            <v>Closed</v>
          </cell>
          <cell r="D1883" t="str">
            <v>R - Asthma and Occupation in the 1958 Birth</v>
          </cell>
          <cell r="E1883" t="str">
            <v>David Peter Strachan</v>
          </cell>
          <cell r="F1883">
            <v>40435</v>
          </cell>
        </row>
        <row r="1884">
          <cell r="A1884" t="str">
            <v>11624-10</v>
          </cell>
          <cell r="B1884" t="str">
            <v>C</v>
          </cell>
          <cell r="C1884" t="str">
            <v>Closed</v>
          </cell>
          <cell r="D1884" t="str">
            <v>R - Genomic Instability in Colorectal Adenomas</v>
          </cell>
          <cell r="E1884" t="str">
            <v>Stephanie Janet Hazlehurst</v>
          </cell>
          <cell r="F1884">
            <v>41507</v>
          </cell>
        </row>
        <row r="1885">
          <cell r="A1885" t="str">
            <v>11625-10</v>
          </cell>
          <cell r="B1885" t="str">
            <v>C</v>
          </cell>
          <cell r="C1885" t="str">
            <v>Closed</v>
          </cell>
          <cell r="D1885" t="str">
            <v>R - High dose statins for the prevention</v>
          </cell>
          <cell r="E1885" t="str">
            <v>Marjan Jahangiri</v>
          </cell>
          <cell r="F1885">
            <v>40526</v>
          </cell>
        </row>
        <row r="1886">
          <cell r="A1886" t="str">
            <v>11626-10</v>
          </cell>
          <cell r="B1886" t="str">
            <v>C</v>
          </cell>
          <cell r="C1886" t="str">
            <v>Closed</v>
          </cell>
          <cell r="D1886" t="str">
            <v>R - Breaking bad news and communicating about illness with people with learning difficulties</v>
          </cell>
          <cell r="E1886" t="str">
            <v>Irene Mathilda Maria Tuffrey-Wijne</v>
          </cell>
          <cell r="F1886">
            <v>41866</v>
          </cell>
        </row>
        <row r="1887">
          <cell r="A1887" t="str">
            <v>11627-10</v>
          </cell>
          <cell r="B1887" t="str">
            <v>C</v>
          </cell>
          <cell r="C1887" t="str">
            <v>Closed</v>
          </cell>
          <cell r="D1887" t="str">
            <v>R - Influence of socio-economic factors</v>
          </cell>
          <cell r="E1887" t="str">
            <v>Peter Hynes Whincup</v>
          </cell>
          <cell r="F1887">
            <v>41136</v>
          </cell>
        </row>
        <row r="1888">
          <cell r="A1888" t="str">
            <v>11628-10</v>
          </cell>
          <cell r="B1888" t="str">
            <v>C</v>
          </cell>
          <cell r="C1888" t="str">
            <v>Closed</v>
          </cell>
          <cell r="D1888" t="str">
            <v>R - What causes leukoaraiosis? A genome wide association study</v>
          </cell>
          <cell r="E1888" t="str">
            <v>Hugh Stephen Markus</v>
          </cell>
          <cell r="F1888">
            <v>41578</v>
          </cell>
        </row>
        <row r="1889">
          <cell r="A1889" t="str">
            <v>11629-10</v>
          </cell>
          <cell r="B1889" t="str">
            <v>C</v>
          </cell>
          <cell r="C1889" t="str">
            <v>Closed</v>
          </cell>
          <cell r="D1889" t="str">
            <v>R - Ovulation as a wound repair paradigm</v>
          </cell>
          <cell r="E1889" t="str">
            <v>Tanya J Shaw</v>
          </cell>
          <cell r="F1889">
            <v>41507</v>
          </cell>
        </row>
        <row r="1890">
          <cell r="A1890" t="str">
            <v>11630-10</v>
          </cell>
          <cell r="B1890" t="str">
            <v>C</v>
          </cell>
          <cell r="C1890" t="str">
            <v>Closed</v>
          </cell>
          <cell r="D1890" t="str">
            <v>R - Arming T cells in head and neck cancers</v>
          </cell>
          <cell r="E1890" t="str">
            <v>Ingrid Elena Dumitriu</v>
          </cell>
          <cell r="F1890">
            <v>41136</v>
          </cell>
        </row>
        <row r="1891">
          <cell r="A1891" t="str">
            <v>11631-10</v>
          </cell>
          <cell r="B1891" t="str">
            <v>C</v>
          </cell>
          <cell r="C1891" t="str">
            <v>Closed</v>
          </cell>
          <cell r="D1891" t="str">
            <v>R - Investigations into the mechanisms of cerebral oedema formation and neural degeneration in septic encephalopathy</v>
          </cell>
          <cell r="E1891" t="str">
            <v>David Ceri Davies</v>
          </cell>
          <cell r="F1891">
            <v>40588</v>
          </cell>
        </row>
        <row r="1892">
          <cell r="A1892" t="str">
            <v>11632-10</v>
          </cell>
          <cell r="B1892" t="str">
            <v>C</v>
          </cell>
          <cell r="C1892" t="str">
            <v>Closed</v>
          </cell>
          <cell r="D1892" t="str">
            <v>R - Kumasi - St George´s renal link account</v>
          </cell>
          <cell r="E1892" t="str">
            <v>John Bannister Eastwood</v>
          </cell>
          <cell r="F1892">
            <v>41146</v>
          </cell>
        </row>
        <row r="1893">
          <cell r="A1893" t="str">
            <v>11633-10</v>
          </cell>
          <cell r="B1893" t="str">
            <v>C</v>
          </cell>
          <cell r="C1893" t="str">
            <v>Closed</v>
          </cell>
          <cell r="D1893" t="str">
            <v>R - Ethnicity and cardiovascular risk factors: a study in children</v>
          </cell>
          <cell r="E1893" t="str">
            <v>Peter Hynes Whincup</v>
          </cell>
          <cell r="F1893">
            <v>40908</v>
          </cell>
        </row>
        <row r="1894">
          <cell r="A1894" t="str">
            <v>11634-10</v>
          </cell>
          <cell r="B1894" t="str">
            <v>N</v>
          </cell>
          <cell r="C1894" t="str">
            <v>Active</v>
          </cell>
          <cell r="D1894" t="str">
            <v>R - Funding for Research Fellow</v>
          </cell>
          <cell r="E1894" t="str">
            <v>Angus George Dalgleish</v>
          </cell>
          <cell r="F1894">
            <v>43830</v>
          </cell>
        </row>
        <row r="1895">
          <cell r="A1895" t="str">
            <v>11635-10</v>
          </cell>
          <cell r="B1895" t="str">
            <v>C</v>
          </cell>
          <cell r="C1895" t="str">
            <v>Closed</v>
          </cell>
          <cell r="D1895" t="str">
            <v>R - Combined genomic and proteomic approach to the study of the molecular pathogenesis of CFS Combined genomic and proteomic approach to the study of the molecular pathogenesis of CFS</v>
          </cell>
          <cell r="E1895" t="str">
            <v>Melanie Rose Monteiro</v>
          </cell>
          <cell r="F1895">
            <v>40983</v>
          </cell>
        </row>
        <row r="1896">
          <cell r="A1896" t="str">
            <v>11636-10</v>
          </cell>
          <cell r="B1896" t="str">
            <v>C</v>
          </cell>
          <cell r="C1896" t="str">
            <v>Closed</v>
          </cell>
          <cell r="D1896" t="str">
            <v>R - Microarray analysis of the erythroid defect in Diamond Blackfan Anaemia. Extension of CMHARHK2 - Carine Marius for 3 years</v>
          </cell>
          <cell r="E1896" t="str">
            <v>Sarah Elizabeth Ball</v>
          </cell>
          <cell r="F1896">
            <v>41000</v>
          </cell>
        </row>
        <row r="1897">
          <cell r="A1897" t="str">
            <v>11637-10</v>
          </cell>
          <cell r="B1897" t="str">
            <v>C</v>
          </cell>
          <cell r="C1897" t="str">
            <v>Closed</v>
          </cell>
          <cell r="D1897" t="str">
            <v>R - Travel costs relating to the Metoclopramide study</v>
          </cell>
          <cell r="E1897" t="str">
            <v>Sarah Elizabeth Ball</v>
          </cell>
          <cell r="F1897">
            <v>41146</v>
          </cell>
        </row>
        <row r="1898">
          <cell r="A1898" t="str">
            <v>11638-10</v>
          </cell>
          <cell r="B1898" t="str">
            <v>C</v>
          </cell>
          <cell r="C1898" t="str">
            <v>Closed</v>
          </cell>
          <cell r="D1898" t="str">
            <v>R - New diagnostic tests for prostate cancer</v>
          </cell>
          <cell r="E1898" t="str">
            <v>Helen Jane Boland</v>
          </cell>
          <cell r="F1898">
            <v>41136</v>
          </cell>
        </row>
        <row r="1899">
          <cell r="A1899" t="str">
            <v>11639-10</v>
          </cell>
          <cell r="B1899" t="str">
            <v>C</v>
          </cell>
          <cell r="C1899" t="str">
            <v>Closed</v>
          </cell>
          <cell r="D1899" t="str">
            <v>R - The role of epilepsy in autism</v>
          </cell>
          <cell r="E1899" t="str">
            <v>Jeremy Turk</v>
          </cell>
          <cell r="F1899">
            <v>40983</v>
          </cell>
        </row>
        <row r="1900">
          <cell r="A1900" t="str">
            <v>11640-10</v>
          </cell>
          <cell r="B1900" t="str">
            <v>C</v>
          </cell>
          <cell r="C1900" t="str">
            <v>Closed</v>
          </cell>
          <cell r="D1900" t="str">
            <v>R - The genetics of glaucoma</v>
          </cell>
          <cell r="E1900" t="str">
            <v>Anne Hawthorne Child</v>
          </cell>
          <cell r="F1900">
            <v>41333</v>
          </cell>
        </row>
        <row r="1901">
          <cell r="A1901" t="str">
            <v>11641-10</v>
          </cell>
          <cell r="B1901" t="str">
            <v>C</v>
          </cell>
          <cell r="C1901" t="str">
            <v>Closed</v>
          </cell>
          <cell r="D1901" t="str">
            <v>R - Investigation of the role of 5HT2 activity in feminization of brain structure and function</v>
          </cell>
          <cell r="E1901" t="str">
            <v>David Ceri Davies</v>
          </cell>
          <cell r="F1901">
            <v>41507</v>
          </cell>
        </row>
        <row r="1902">
          <cell r="A1902" t="str">
            <v>11642-10</v>
          </cell>
          <cell r="B1902" t="str">
            <v>C</v>
          </cell>
          <cell r="C1902" t="str">
            <v>Closed</v>
          </cell>
          <cell r="D1902" t="str">
            <v>R - Marfan Syndrome Research</v>
          </cell>
          <cell r="E1902" t="str">
            <v>Anne Hawthorne Child</v>
          </cell>
          <cell r="F1902">
            <v>41627</v>
          </cell>
        </row>
        <row r="1903">
          <cell r="A1903" t="str">
            <v>11643-10</v>
          </cell>
          <cell r="B1903" t="str">
            <v>C</v>
          </cell>
          <cell r="C1903" t="str">
            <v>Closed</v>
          </cell>
          <cell r="D1903" t="str">
            <v>R - Marfan Trust - Research Staff</v>
          </cell>
          <cell r="E1903" t="str">
            <v>Anne Hawthorne Child</v>
          </cell>
          <cell r="F1903">
            <v>41517</v>
          </cell>
        </row>
        <row r="1904">
          <cell r="A1904" t="str">
            <v>11644-10</v>
          </cell>
          <cell r="B1904" t="str">
            <v>C</v>
          </cell>
          <cell r="C1904" t="str">
            <v>Closed</v>
          </cell>
          <cell r="D1904" t="str">
            <v>R - Funding for a ´September Lecturer in Neurosurgery´ to pursue research into subarachnoid haemorrhage</v>
          </cell>
          <cell r="E1904" t="str">
            <v>Bryan Anthony Bell</v>
          </cell>
          <cell r="F1904">
            <v>41146</v>
          </cell>
        </row>
        <row r="1905">
          <cell r="A1905" t="str">
            <v>11645-10</v>
          </cell>
          <cell r="B1905" t="str">
            <v>C</v>
          </cell>
          <cell r="C1905" t="str">
            <v>Closed</v>
          </cell>
          <cell r="D1905" t="str">
            <v>R - McKissock Lectureship</v>
          </cell>
          <cell r="E1905" t="str">
            <v>Bryan Anthony Bell</v>
          </cell>
          <cell r="F1905">
            <v>41507</v>
          </cell>
        </row>
        <row r="1906">
          <cell r="A1906" t="str">
            <v>11645-11</v>
          </cell>
          <cell r="B1906" t="str">
            <v>P</v>
          </cell>
          <cell r="C1906" t="str">
            <v>Parked</v>
          </cell>
          <cell r="D1906" t="str">
            <v>R - McKissock Lectureship 2013 and Research Fellow</v>
          </cell>
          <cell r="E1906" t="str">
            <v>Marios Papadopoulos</v>
          </cell>
          <cell r="F1906">
            <v>43555</v>
          </cell>
        </row>
        <row r="1907">
          <cell r="A1907" t="str">
            <v>11646-10</v>
          </cell>
          <cell r="B1907" t="str">
            <v>C</v>
          </cell>
          <cell r="C1907" t="str">
            <v>Closed</v>
          </cell>
          <cell r="D1907" t="str">
            <v>R - Analysis of the dipeptidyl peptidase-I (DPP-I) promoter</v>
          </cell>
          <cell r="E1907" t="str">
            <v>Riccardo Luca Feasey</v>
          </cell>
          <cell r="F1907">
            <v>40983</v>
          </cell>
        </row>
        <row r="1908">
          <cell r="A1908" t="str">
            <v>11647-10</v>
          </cell>
          <cell r="B1908" t="str">
            <v>C</v>
          </cell>
          <cell r="C1908" t="str">
            <v>Closed</v>
          </cell>
          <cell r="D1908" t="str">
            <v>R - Accurate diagnosis and staging of prostate cancer using RT-PCR: Accurate diagnosis and staging of prostate cancer using RT-PCR: identification of sensitive specific markers. identification of sensitive specific markers.</v>
          </cell>
          <cell r="E1908" t="str">
            <v>Stephanie Janet Hazlehurst</v>
          </cell>
          <cell r="F1908">
            <v>41136</v>
          </cell>
        </row>
        <row r="1909">
          <cell r="A1909" t="str">
            <v>11648-10</v>
          </cell>
          <cell r="B1909" t="str">
            <v>C</v>
          </cell>
          <cell r="C1909" t="str">
            <v>Closed</v>
          </cell>
          <cell r="D1909" t="str">
            <v>R - Chair in Molecular Vaccine Development - Prof Cranage</v>
          </cell>
          <cell r="E1909" t="str">
            <v>Martin Patrick Cranage</v>
          </cell>
          <cell r="F1909">
            <v>41530</v>
          </cell>
        </row>
        <row r="1910">
          <cell r="A1910" t="str">
            <v>11649-10</v>
          </cell>
          <cell r="B1910" t="str">
            <v>C</v>
          </cell>
          <cell r="C1910" t="str">
            <v>Closed</v>
          </cell>
          <cell r="D1910" t="str">
            <v>R - Hotung Chair in Molecular Immunology - Professor Ma</v>
          </cell>
          <cell r="E1910" t="str">
            <v>Julian Ma</v>
          </cell>
          <cell r="F1910">
            <v>41866</v>
          </cell>
        </row>
        <row r="1911">
          <cell r="A1911" t="str">
            <v>11649-11</v>
          </cell>
          <cell r="B1911" t="str">
            <v>C</v>
          </cell>
          <cell r="C1911" t="str">
            <v>Closed</v>
          </cell>
          <cell r="D1911" t="str">
            <v>R - Extension of Hotung funding</v>
          </cell>
          <cell r="E1911" t="str">
            <v>Julian Ma</v>
          </cell>
          <cell r="F1911">
            <v>41866</v>
          </cell>
        </row>
        <row r="1912">
          <cell r="A1912" t="str">
            <v>11650-10</v>
          </cell>
          <cell r="B1912" t="str">
            <v>C</v>
          </cell>
          <cell r="C1912" t="str">
            <v>Closed</v>
          </cell>
          <cell r="D1912" t="str">
            <v>R - Equipment &amp; Refurbisment costs</v>
          </cell>
          <cell r="E1912" t="str">
            <v>Martin Patrick Cranage</v>
          </cell>
          <cell r="F1912">
            <v>41530</v>
          </cell>
        </row>
        <row r="1913">
          <cell r="A1913" t="str">
            <v>11651-10</v>
          </cell>
          <cell r="B1913" t="str">
            <v>C</v>
          </cell>
          <cell r="C1913" t="str">
            <v>Closed</v>
          </cell>
          <cell r="D1913" t="str">
            <v>R - Refurbishment &amp; Equipment one off costs - Hotung Chair Molecular Immunology</v>
          </cell>
          <cell r="E1913" t="str">
            <v>Julian Ma</v>
          </cell>
          <cell r="F1913">
            <v>41866</v>
          </cell>
        </row>
        <row r="1914">
          <cell r="A1914" t="str">
            <v>11652-10</v>
          </cell>
          <cell r="B1914" t="str">
            <v>C</v>
          </cell>
          <cell r="C1914" t="str">
            <v>Closed</v>
          </cell>
          <cell r="D1914" t="str">
            <v>R - Senior lecturer in rheumatology</v>
          </cell>
          <cell r="E1914" t="str">
            <v>John Stewart Axford</v>
          </cell>
          <cell r="F1914">
            <v>41462</v>
          </cell>
        </row>
        <row r="1915">
          <cell r="A1915" t="str">
            <v>11653-10</v>
          </cell>
          <cell r="B1915" t="str">
            <v>C</v>
          </cell>
          <cell r="C1915" t="str">
            <v>Closed</v>
          </cell>
          <cell r="D1915" t="str">
            <v>R - Complementary Therapies Study</v>
          </cell>
          <cell r="E1915" t="str">
            <v>Hilary Tompsett</v>
          </cell>
          <cell r="F1915">
            <v>40983</v>
          </cell>
        </row>
        <row r="1916">
          <cell r="A1916" t="str">
            <v>11654-10</v>
          </cell>
          <cell r="B1916" t="str">
            <v>C</v>
          </cell>
          <cell r="C1916" t="str">
            <v>Closed</v>
          </cell>
          <cell r="D1916" t="str">
            <v>R - Aplastic anaemia data manager/statistician</v>
          </cell>
          <cell r="E1916" t="str">
            <v>Stephanie Janet Hazlehurst</v>
          </cell>
          <cell r="F1916">
            <v>41136</v>
          </cell>
        </row>
        <row r="1917">
          <cell r="A1917" t="str">
            <v>11655-10</v>
          </cell>
          <cell r="B1917" t="str">
            <v>C</v>
          </cell>
          <cell r="C1917" t="str">
            <v>Closed</v>
          </cell>
          <cell r="D1917" t="str">
            <v>R - Congenital CMV</v>
          </cell>
          <cell r="E1917" t="str">
            <v>Michael Roy Sharland</v>
          </cell>
          <cell r="F1917">
            <v>41146</v>
          </cell>
        </row>
        <row r="1918">
          <cell r="A1918" t="str">
            <v>11656-10</v>
          </cell>
          <cell r="B1918" t="str">
            <v>C</v>
          </cell>
          <cell r="C1918" t="str">
            <v>Closed</v>
          </cell>
          <cell r="D1918" t="str">
            <v>R - The characterisation of a potential locus for silver syndrome</v>
          </cell>
          <cell r="E1918" t="str">
            <v>Andrew Harry Crosby</v>
          </cell>
          <cell r="F1918">
            <v>41516</v>
          </cell>
        </row>
        <row r="1919">
          <cell r="A1919" t="str">
            <v>11657-10</v>
          </cell>
          <cell r="B1919" t="str">
            <v>C</v>
          </cell>
          <cell r="C1919" t="str">
            <v>Closed</v>
          </cell>
          <cell r="D1919" t="str">
            <v>R - PhD Research Fund</v>
          </cell>
          <cell r="E1919" t="str">
            <v>Michael Alexander Patton</v>
          </cell>
          <cell r="F1919">
            <v>41773</v>
          </cell>
        </row>
        <row r="1920">
          <cell r="A1920" t="str">
            <v>11658-10</v>
          </cell>
          <cell r="B1920" t="str">
            <v>C</v>
          </cell>
          <cell r="C1920" t="str">
            <v>Closed</v>
          </cell>
          <cell r="D1920" t="str">
            <v>R - Funding for Molecular geneticist Noonan Syndrome</v>
          </cell>
          <cell r="E1920" t="str">
            <v>Michael Alexander Patton</v>
          </cell>
          <cell r="F1920">
            <v>41136</v>
          </cell>
        </row>
        <row r="1921">
          <cell r="A1921" t="str">
            <v>11659-10</v>
          </cell>
          <cell r="B1921" t="str">
            <v>C</v>
          </cell>
          <cell r="C1921" t="str">
            <v>Closed</v>
          </cell>
          <cell r="D1921" t="str">
            <v>R - Blood Pressure Unit</v>
          </cell>
          <cell r="E1921" t="str">
            <v>Graham Alexander MacGregor</v>
          </cell>
          <cell r="F1921">
            <v>41000</v>
          </cell>
        </row>
        <row r="1922">
          <cell r="A1922" t="str">
            <v>11660-10</v>
          </cell>
          <cell r="B1922" t="str">
            <v>C</v>
          </cell>
          <cell r="C1922" t="str">
            <v>Closed</v>
          </cell>
          <cell r="D1922" t="str">
            <v>R - Research Training Fellowship in Geriatric Medicine</v>
          </cell>
          <cell r="E1922" t="str">
            <v>Professor V Pomeroy</v>
          </cell>
          <cell r="F1922">
            <v>41136</v>
          </cell>
        </row>
        <row r="1923">
          <cell r="A1923" t="str">
            <v>11661-10</v>
          </cell>
          <cell r="B1923" t="str">
            <v>C</v>
          </cell>
          <cell r="C1923" t="str">
            <v>Closed</v>
          </cell>
          <cell r="D1923" t="str">
            <v>R - Raymond Burton Medical Fund</v>
          </cell>
          <cell r="E1923" t="str">
            <v>Anthony Robert Milnes Coates</v>
          </cell>
          <cell r="F1923">
            <v>41152</v>
          </cell>
        </row>
        <row r="1924">
          <cell r="A1924" t="str">
            <v>11662-10</v>
          </cell>
          <cell r="B1924" t="str">
            <v>C</v>
          </cell>
          <cell r="C1924" t="str">
            <v>Closed</v>
          </cell>
          <cell r="D1924" t="str">
            <v>R - Development of therapies in to prostate cancer</v>
          </cell>
          <cell r="E1924" t="str">
            <v>Christiane Dorothea Fenske</v>
          </cell>
          <cell r="F1924">
            <v>40983</v>
          </cell>
        </row>
        <row r="1925">
          <cell r="A1925" t="str">
            <v>11663-10</v>
          </cell>
          <cell r="B1925" t="str">
            <v>C</v>
          </cell>
          <cell r="C1925" t="str">
            <v>Closed</v>
          </cell>
          <cell r="D1925" t="str">
            <v>R - Purines in colon cancer</v>
          </cell>
          <cell r="E1925" t="str">
            <v>David John Winterbourne</v>
          </cell>
          <cell r="F1925">
            <v>41136</v>
          </cell>
        </row>
        <row r="1926">
          <cell r="A1926" t="str">
            <v>11664-10</v>
          </cell>
          <cell r="B1926" t="str">
            <v>C</v>
          </cell>
          <cell r="C1926" t="str">
            <v>Closed</v>
          </cell>
          <cell r="D1926" t="str">
            <v>R - A proteomic analysis of the muscarinic cation channel complex in the longitudinal smooth muscle of the small intestine A proteomic analysis of the muscarinic cation channel complex in the longitudinal smooth muscle of the small intestine</v>
          </cell>
          <cell r="E1926" t="str">
            <v>Sally Amanda Prestwich</v>
          </cell>
          <cell r="F1926">
            <v>41136</v>
          </cell>
        </row>
        <row r="1927">
          <cell r="A1927" t="str">
            <v>11665-10</v>
          </cell>
          <cell r="B1927" t="str">
            <v>C</v>
          </cell>
          <cell r="C1927" t="str">
            <v>Closed</v>
          </cell>
          <cell r="D1927" t="str">
            <v>R - Miscellaneous donations for research</v>
          </cell>
          <cell r="E1927" t="str">
            <v>Michael John Clemens</v>
          </cell>
          <cell r="F1927">
            <v>41136</v>
          </cell>
        </row>
        <row r="1928">
          <cell r="A1928" t="str">
            <v>11666-10</v>
          </cell>
          <cell r="B1928" t="str">
            <v>C</v>
          </cell>
          <cell r="C1928" t="str">
            <v>Closed</v>
          </cell>
          <cell r="D1928" t="str">
            <v>R - A muti user facility for high density array hybridisation analysis of sequenced bacterial genomes: focus on Mycobacterium tuberculosis and Campylobacter jejuni</v>
          </cell>
          <cell r="E1928" t="str">
            <v>Philip David Butcher</v>
          </cell>
          <cell r="F1928">
            <v>40999</v>
          </cell>
        </row>
        <row r="1929">
          <cell r="A1929" t="str">
            <v>11667-10</v>
          </cell>
          <cell r="B1929" t="str">
            <v>C</v>
          </cell>
          <cell r="C1929" t="str">
            <v>Closed</v>
          </cell>
          <cell r="D1929" t="str">
            <v>R - Hotung Centre Equipment</v>
          </cell>
          <cell r="E1929" t="str">
            <v>John Stewart Axford</v>
          </cell>
          <cell r="F1929">
            <v>40983</v>
          </cell>
        </row>
        <row r="1930">
          <cell r="A1930" t="str">
            <v>11668-10</v>
          </cell>
          <cell r="B1930" t="str">
            <v>C</v>
          </cell>
          <cell r="C1930" t="str">
            <v>Closed</v>
          </cell>
          <cell r="D1930" t="str">
            <v>R - The long term effect of stillbirth on the psychological health of mothers and the development of the next born child. The long term effect of stillbirth on the psychological health of mothers and the development of the next born child.</v>
          </cell>
          <cell r="E1930" t="str">
            <v>Helen Jane Boland</v>
          </cell>
          <cell r="F1930">
            <v>41197</v>
          </cell>
        </row>
        <row r="1931">
          <cell r="A1931" t="str">
            <v>11669-10</v>
          </cell>
          <cell r="B1931" t="str">
            <v>C</v>
          </cell>
          <cell r="C1931" t="str">
            <v>Closed</v>
          </cell>
          <cell r="D1931" t="str">
            <v>R - Miscellaneous funds for research</v>
          </cell>
          <cell r="E1931" t="str">
            <v>Denis Anthony Mitchison</v>
          </cell>
          <cell r="F1931">
            <v>41146</v>
          </cell>
        </row>
        <row r="1932">
          <cell r="A1932" t="str">
            <v>11670-10</v>
          </cell>
          <cell r="B1932" t="str">
            <v>C</v>
          </cell>
          <cell r="C1932" t="str">
            <v>Closed</v>
          </cell>
          <cell r="D1932" t="str">
            <v>R - Leptin receptor signalling and SLE</v>
          </cell>
          <cell r="E1932" t="str">
            <v>Yalda Jamshidi</v>
          </cell>
          <cell r="F1932">
            <v>40983</v>
          </cell>
        </row>
        <row r="1933">
          <cell r="A1933" t="str">
            <v>11671-10</v>
          </cell>
          <cell r="B1933" t="str">
            <v>C</v>
          </cell>
          <cell r="C1933" t="str">
            <v>Closed</v>
          </cell>
          <cell r="D1933" t="str">
            <v>R - Accelerated athersclerosis in patients with SLE</v>
          </cell>
          <cell r="E1933" t="str">
            <v>Christina Baboonian</v>
          </cell>
          <cell r="F1933">
            <v>41136</v>
          </cell>
        </row>
        <row r="1934">
          <cell r="A1934" t="str">
            <v>11672-10</v>
          </cell>
          <cell r="B1934" t="str">
            <v>C</v>
          </cell>
          <cell r="C1934" t="str">
            <v>Closed</v>
          </cell>
          <cell r="D1934" t="str">
            <v>R - St George´s PhD Fund: Kate Dick</v>
          </cell>
          <cell r="E1934" t="str">
            <v>Michael Alexander Patton</v>
          </cell>
          <cell r="F1934">
            <v>41136</v>
          </cell>
        </row>
        <row r="1935">
          <cell r="A1935" t="str">
            <v>11673-10</v>
          </cell>
          <cell r="B1935" t="str">
            <v>C</v>
          </cell>
          <cell r="C1935" t="str">
            <v>Closed</v>
          </cell>
          <cell r="D1935" t="str">
            <v>R - Funds for Open Access Publishing</v>
          </cell>
          <cell r="E1935" t="str">
            <v>Stephanie Janet Hazlehurst</v>
          </cell>
          <cell r="F1935">
            <v>41507</v>
          </cell>
        </row>
        <row r="1936">
          <cell r="A1936" t="str">
            <v>11674-10</v>
          </cell>
          <cell r="B1936" t="str">
            <v>C</v>
          </cell>
          <cell r="C1936" t="str">
            <v>Closed</v>
          </cell>
          <cell r="D1936" t="str">
            <v>R - Assessing elasticity of heart &amp; blood vessels in marfan syndrome using novel tissue doppler ultrasound</v>
          </cell>
          <cell r="E1936" t="str">
            <v>Anne Hawthorne Child</v>
          </cell>
          <cell r="F1936">
            <v>41213</v>
          </cell>
        </row>
        <row r="1937">
          <cell r="A1937" t="str">
            <v>11675-10</v>
          </cell>
          <cell r="B1937" t="str">
            <v>C</v>
          </cell>
          <cell r="C1937" t="str">
            <v>Closed</v>
          </cell>
          <cell r="D1937" t="str">
            <v>R - Cortisol metabolism in ovarian follicles and cysts</v>
          </cell>
          <cell r="E1937" t="str">
            <v>Anthony Edwin Michael</v>
          </cell>
          <cell r="F1937">
            <v>41146</v>
          </cell>
        </row>
        <row r="1938">
          <cell r="A1938" t="str">
            <v>11676-10</v>
          </cell>
          <cell r="B1938" t="str">
            <v>C</v>
          </cell>
          <cell r="C1938" t="str">
            <v>Closed</v>
          </cell>
          <cell r="D1938" t="str">
            <v>R - Student project regarding the role of exercise in Marfan syndrome</v>
          </cell>
          <cell r="E1938" t="str">
            <v>Anne Hawthorne Child</v>
          </cell>
          <cell r="F1938">
            <v>41146</v>
          </cell>
        </row>
        <row r="1939">
          <cell r="A1939" t="str">
            <v>11677-10</v>
          </cell>
          <cell r="B1939" t="str">
            <v>C</v>
          </cell>
          <cell r="C1939" t="str">
            <v>Closed</v>
          </cell>
          <cell r="D1939" t="str">
            <v>R - Supporting victims of sexual assault</v>
          </cell>
          <cell r="E1939" t="str">
            <v>Sheila Clare Hollins</v>
          </cell>
          <cell r="F1939">
            <v>40588</v>
          </cell>
        </row>
        <row r="1940">
          <cell r="A1940" t="str">
            <v>11678-10</v>
          </cell>
          <cell r="B1940" t="str">
            <v>C</v>
          </cell>
          <cell r="C1940" t="str">
            <v>Closed</v>
          </cell>
          <cell r="D1940" t="str">
            <v>R - Role of nitric oxide in the bone formation response to mechanical loading</v>
          </cell>
          <cell r="E1940" t="str">
            <v>Jade Wei Mun Chow</v>
          </cell>
          <cell r="F1940">
            <v>40830</v>
          </cell>
        </row>
        <row r="1941">
          <cell r="A1941" t="str">
            <v>11679-10</v>
          </cell>
          <cell r="B1941" t="str">
            <v>C</v>
          </cell>
          <cell r="C1941" t="str">
            <v>Closed</v>
          </cell>
          <cell r="D1941" t="str">
            <v>R - The initial experiment being a dose and time-response study of the effect of hyperhomocysteinaemia in the bone of rats assessed by bone histomorphometry.</v>
          </cell>
          <cell r="E1941" t="str">
            <v>Jade Wei Mun Chow</v>
          </cell>
          <cell r="F1941">
            <v>41507</v>
          </cell>
        </row>
        <row r="1942">
          <cell r="A1942" t="str">
            <v>11680-10</v>
          </cell>
          <cell r="B1942" t="str">
            <v>C</v>
          </cell>
          <cell r="C1942" t="str">
            <v>Closed</v>
          </cell>
          <cell r="D1942" t="str">
            <v>R - Path Research Fund</v>
          </cell>
          <cell r="E1942" t="str">
            <v>Helen Jane Boland</v>
          </cell>
          <cell r="F1942">
            <v>40588</v>
          </cell>
        </row>
        <row r="1943">
          <cell r="A1943" t="str">
            <v>11681-10</v>
          </cell>
          <cell r="B1943" t="str">
            <v>C</v>
          </cell>
          <cell r="C1943" t="str">
            <v>Closed</v>
          </cell>
          <cell r="D1943" t="str">
            <v>R - Funding for Post doctoral Research Fellow</v>
          </cell>
          <cell r="E1943" t="str">
            <v>Michael Alexander Patton</v>
          </cell>
          <cell r="F1943">
            <v>41136</v>
          </cell>
        </row>
        <row r="1944">
          <cell r="A1944" t="str">
            <v>11682-10</v>
          </cell>
          <cell r="B1944" t="str">
            <v>C</v>
          </cell>
          <cell r="C1944" t="str">
            <v>Closed</v>
          </cell>
          <cell r="D1944" t="str">
            <v>R - Identifying and targeting signalling pathways implicated in breast cancer bone metastasis development</v>
          </cell>
          <cell r="E1944" t="str">
            <v>Stephanie Janet Hazlehurst</v>
          </cell>
          <cell r="F1944">
            <v>41136</v>
          </cell>
        </row>
        <row r="1945">
          <cell r="A1945" t="str">
            <v>11683-10</v>
          </cell>
          <cell r="B1945" t="str">
            <v>C</v>
          </cell>
          <cell r="C1945" t="str">
            <v>Closed</v>
          </cell>
          <cell r="D1945" t="str">
            <v>R - Adaption for electronic teaching resources for an international networked medical school</v>
          </cell>
          <cell r="E1945" t="str">
            <v>Terence Alan Poulton</v>
          </cell>
          <cell r="F1945">
            <v>40983</v>
          </cell>
        </row>
        <row r="1946">
          <cell r="A1946" t="str">
            <v>11684-10</v>
          </cell>
          <cell r="B1946" t="str">
            <v>C</v>
          </cell>
          <cell r="C1946" t="str">
            <v>Closed</v>
          </cell>
          <cell r="D1946" t="str">
            <v>R - To identify the mechanism through which osteoclasts are activated to reabsorb bone</v>
          </cell>
          <cell r="E1946" t="str">
            <v>Timothy John Chambers</v>
          </cell>
          <cell r="F1946">
            <v>40786</v>
          </cell>
        </row>
        <row r="1947">
          <cell r="A1947" t="str">
            <v>11685-10</v>
          </cell>
          <cell r="B1947" t="str">
            <v>C</v>
          </cell>
          <cell r="C1947" t="str">
            <v>Closed</v>
          </cell>
          <cell r="D1947" t="str">
            <v>R - Bacterial Dormancy: the effect of specific Mycobacterium tuberculosis gene knockouts on the microaerophilic growth</v>
          </cell>
          <cell r="E1947" t="str">
            <v>Yanmin Hu</v>
          </cell>
          <cell r="F1947">
            <v>41136</v>
          </cell>
        </row>
        <row r="1948">
          <cell r="A1948" t="str">
            <v>11686-10</v>
          </cell>
          <cell r="B1948" t="str">
            <v>C</v>
          </cell>
          <cell r="C1948" t="str">
            <v>Closed</v>
          </cell>
          <cell r="D1948" t="str">
            <v>R - Proteomics of Batten Disease</v>
          </cell>
          <cell r="E1948" t="str">
            <v>Stephanie Janet Hazlehurst</v>
          </cell>
          <cell r="F1948">
            <v>41136</v>
          </cell>
        </row>
        <row r="1949">
          <cell r="A1949" t="str">
            <v>11687-10</v>
          </cell>
          <cell r="B1949" t="str">
            <v>C</v>
          </cell>
          <cell r="C1949" t="str">
            <v>Closed</v>
          </cell>
          <cell r="D1949" t="str">
            <v>R - Defining the developmental window for the thyroid hormone and cortisol maturation effect on fetal lung liquid absorption at birth</v>
          </cell>
          <cell r="E1949" t="str">
            <v>Dafydd Vaughan Walters</v>
          </cell>
          <cell r="F1949">
            <v>41146</v>
          </cell>
        </row>
        <row r="1950">
          <cell r="A1950" t="str">
            <v>11688-10</v>
          </cell>
          <cell r="B1950" t="str">
            <v>C</v>
          </cell>
          <cell r="C1950" t="str">
            <v>Closed</v>
          </cell>
          <cell r="D1950" t="str">
            <v>R - An In Vivo Study of the Neuromodulatory role of Adenosine in seizures</v>
          </cell>
          <cell r="E1950" t="str">
            <v>Hannah Rutherford Cock</v>
          </cell>
          <cell r="F1950">
            <v>41146</v>
          </cell>
        </row>
        <row r="1951">
          <cell r="A1951" t="str">
            <v>11689-10</v>
          </cell>
          <cell r="B1951" t="str">
            <v>C</v>
          </cell>
          <cell r="C1951" t="str">
            <v>Closed</v>
          </cell>
          <cell r="D1951" t="str">
            <v>R - Development of new drug and immunological therapies and the identification of novel targets for treatment of pancreatic cancer</v>
          </cell>
          <cell r="E1951" t="str">
            <v>Angus George Dalgleish</v>
          </cell>
          <cell r="F1951">
            <v>41881</v>
          </cell>
        </row>
        <row r="1952">
          <cell r="A1952" t="str">
            <v>11690-10</v>
          </cell>
          <cell r="B1952" t="str">
            <v>C</v>
          </cell>
          <cell r="C1952" t="str">
            <v>Closed</v>
          </cell>
          <cell r="D1952" t="str">
            <v>R - Gatsby Plants Summer Student Bursary</v>
          </cell>
          <cell r="E1952" t="str">
            <v>Julian Ma</v>
          </cell>
          <cell r="F1952">
            <v>41146</v>
          </cell>
        </row>
        <row r="1953">
          <cell r="A1953" t="str">
            <v>11691-10</v>
          </cell>
          <cell r="B1953" t="str">
            <v>C</v>
          </cell>
          <cell r="C1953" t="str">
            <v>Closed</v>
          </cell>
          <cell r="D1953" t="str">
            <v>R - David Fine Memorial Studentship</v>
          </cell>
          <cell r="E1953" t="str">
            <v>Angus George Dalgleish</v>
          </cell>
          <cell r="F1953">
            <v>42083</v>
          </cell>
        </row>
        <row r="1954">
          <cell r="A1954" t="str">
            <v>11692-10</v>
          </cell>
          <cell r="B1954" t="str">
            <v>C</v>
          </cell>
          <cell r="C1954" t="str">
            <v>Closed</v>
          </cell>
          <cell r="D1954" t="str">
            <v>R - A study of passive immunoprophylaxis against tuberculosis in immunocompromised individuals</v>
          </cell>
          <cell r="E1954" t="str">
            <v>Rajko Reljic</v>
          </cell>
          <cell r="F1954">
            <v>41136</v>
          </cell>
        </row>
        <row r="1955">
          <cell r="A1955" t="str">
            <v>11693-10</v>
          </cell>
          <cell r="B1955" t="str">
            <v>C</v>
          </cell>
          <cell r="C1955" t="str">
            <v>Closed</v>
          </cell>
          <cell r="D1955" t="str">
            <v>R - Funding for Clinical Research Fellow</v>
          </cell>
          <cell r="E1955" t="str">
            <v>Isaac Tainzana Manyonda</v>
          </cell>
          <cell r="F1955">
            <v>41146</v>
          </cell>
        </row>
        <row r="1956">
          <cell r="A1956" t="str">
            <v>11694-10</v>
          </cell>
          <cell r="B1956" t="str">
            <v>C</v>
          </cell>
          <cell r="C1956" t="str">
            <v>Closed</v>
          </cell>
          <cell r="D1956" t="str">
            <v>R - Pathology Research Studentship</v>
          </cell>
          <cell r="E1956" t="str">
            <v>Philip David Butcher</v>
          </cell>
          <cell r="F1956">
            <v>41135</v>
          </cell>
        </row>
        <row r="1957">
          <cell r="A1957" t="str">
            <v>11695-10</v>
          </cell>
          <cell r="B1957" t="str">
            <v>C</v>
          </cell>
          <cell r="C1957" t="str">
            <v>Closed</v>
          </cell>
          <cell r="D1957" t="str">
            <v>R - Advanced training fellowship in tropical medicine</v>
          </cell>
          <cell r="E1957" t="str">
            <v>Riccardo Luca Feasey</v>
          </cell>
          <cell r="F1957">
            <v>40983</v>
          </cell>
        </row>
        <row r="1958">
          <cell r="A1958" t="str">
            <v>11696-10</v>
          </cell>
          <cell r="B1958" t="str">
            <v>C</v>
          </cell>
          <cell r="C1958" t="str">
            <v>Closed</v>
          </cell>
          <cell r="D1958" t="str">
            <v>R - Pathology Research Fund</v>
          </cell>
          <cell r="E1958" t="str">
            <v>Frances Mary Gibson</v>
          </cell>
          <cell r="F1958">
            <v>41151</v>
          </cell>
        </row>
        <row r="1959">
          <cell r="A1959" t="str">
            <v>11697-10</v>
          </cell>
          <cell r="B1959" t="str">
            <v>C</v>
          </cell>
          <cell r="C1959" t="str">
            <v>Closed</v>
          </cell>
          <cell r="D1959" t="str">
            <v>R - Vascular characterization of infiltrative brain tumour models</v>
          </cell>
          <cell r="E1959" t="str">
            <v>Franklyn Arron Howe</v>
          </cell>
          <cell r="F1959">
            <v>41146</v>
          </cell>
        </row>
        <row r="1960">
          <cell r="A1960" t="str">
            <v>11698-10</v>
          </cell>
          <cell r="B1960" t="str">
            <v>C</v>
          </cell>
          <cell r="C1960" t="str">
            <v>Closed</v>
          </cell>
          <cell r="D1960" t="str">
            <v>R - Randomised controlled trial to evaluate an innovative model of specialist nurse-led cardiovascular prevention clinics in two inner city general practices</v>
          </cell>
          <cell r="E1960" t="str">
            <v>Sally Dean</v>
          </cell>
          <cell r="F1960">
            <v>41136</v>
          </cell>
        </row>
        <row r="1961">
          <cell r="A1961" t="str">
            <v>11699-10</v>
          </cell>
          <cell r="B1961" t="str">
            <v>C</v>
          </cell>
          <cell r="C1961" t="str">
            <v>Closed</v>
          </cell>
          <cell r="D1961" t="str">
            <v>R - Immune, Endocrine and Metabolic Responses to Lower Gastrointestinal and Pelvic Cancer Surgery</v>
          </cell>
          <cell r="E1961" t="str">
            <v>George Martin Hall</v>
          </cell>
          <cell r="F1961">
            <v>41136</v>
          </cell>
        </row>
        <row r="1962">
          <cell r="A1962" t="str">
            <v>11700-10</v>
          </cell>
          <cell r="B1962" t="str">
            <v>C</v>
          </cell>
          <cell r="C1962" t="str">
            <v>Closed</v>
          </cell>
          <cell r="D1962" t="str">
            <v>R - Clinical Staff</v>
          </cell>
          <cell r="E1962" t="str">
            <v>Dr D Barnes</v>
          </cell>
          <cell r="F1962">
            <v>41516</v>
          </cell>
        </row>
        <row r="1963">
          <cell r="A1963" t="str">
            <v>11701-10</v>
          </cell>
          <cell r="B1963" t="str">
            <v>C</v>
          </cell>
          <cell r="C1963" t="str">
            <v>Closed</v>
          </cell>
          <cell r="D1963" t="str">
            <v>R - Forty-year follow up of the Cambridge Cohort of Open Spina Bifida: Community Based, Prospective Cohort Study</v>
          </cell>
          <cell r="E1963" t="str">
            <v>Philippa Oakeshott</v>
          </cell>
          <cell r="F1963">
            <v>40983</v>
          </cell>
        </row>
        <row r="1964">
          <cell r="A1964" t="str">
            <v>11702-10</v>
          </cell>
          <cell r="B1964" t="str">
            <v>C</v>
          </cell>
          <cell r="C1964" t="str">
            <v>Closed</v>
          </cell>
          <cell r="D1964" t="str">
            <v>R - Open Scheme Application: Pathology Museum, SGUL</v>
          </cell>
          <cell r="E1964" t="str">
            <v>Jade Wei Mun Chow</v>
          </cell>
          <cell r="F1964">
            <v>41507</v>
          </cell>
        </row>
        <row r="1965">
          <cell r="A1965" t="str">
            <v>11703-10</v>
          </cell>
          <cell r="B1965" t="str">
            <v>C</v>
          </cell>
          <cell r="C1965" t="str">
            <v>Closed</v>
          </cell>
          <cell r="D1965" t="str">
            <v>R - An investigation of the behavioural Phenotype of Noonan Syndrome</v>
          </cell>
          <cell r="E1965" t="str">
            <v>Jeremy Turk</v>
          </cell>
          <cell r="F1965">
            <v>41136</v>
          </cell>
        </row>
        <row r="1966">
          <cell r="A1966" t="str">
            <v>11704-10</v>
          </cell>
          <cell r="B1966" t="str">
            <v>C</v>
          </cell>
          <cell r="C1966" t="str">
            <v>Closed</v>
          </cell>
          <cell r="D1966" t="str">
            <v>R - Carrier erythrocyte encapsulated thymidine phosphorylase therapy</v>
          </cell>
          <cell r="E1966" t="str">
            <v>Bridget Elizabeth Bax</v>
          </cell>
          <cell r="F1966">
            <v>41136</v>
          </cell>
        </row>
        <row r="1967">
          <cell r="A1967" t="str">
            <v>11705-10</v>
          </cell>
          <cell r="B1967" t="str">
            <v>C</v>
          </cell>
          <cell r="C1967" t="str">
            <v>Closed</v>
          </cell>
          <cell r="D1967" t="str">
            <v>R - Kinetics of rRNA processing in Diamond B</v>
          </cell>
          <cell r="E1967" t="str">
            <v>Sarah Elizabeth Ball</v>
          </cell>
          <cell r="F1967">
            <v>40983</v>
          </cell>
        </row>
        <row r="1968">
          <cell r="A1968" t="str">
            <v>11706-10</v>
          </cell>
          <cell r="B1968" t="str">
            <v>C</v>
          </cell>
          <cell r="C1968" t="str">
            <v>Closed</v>
          </cell>
          <cell r="D1968" t="str">
            <v>R - TGF-beta signalling in bone-role of Smad</v>
          </cell>
          <cell r="E1968" t="str">
            <v>Jade Wei Mun Chow</v>
          </cell>
          <cell r="F1968">
            <v>41507</v>
          </cell>
        </row>
        <row r="1969">
          <cell r="A1969" t="str">
            <v>11707-10</v>
          </cell>
          <cell r="B1969" t="str">
            <v>C</v>
          </cell>
          <cell r="C1969" t="str">
            <v>Closed</v>
          </cell>
          <cell r="D1969" t="str">
            <v>R - Bioinformatics based gene identification and functional characterisation of disease genes in families with inherited eye disease from Pakistan</v>
          </cell>
          <cell r="E1969" t="str">
            <v>Stephen Spencer Nussey</v>
          </cell>
          <cell r="F1969">
            <v>41152</v>
          </cell>
        </row>
        <row r="1970">
          <cell r="A1970" t="str">
            <v>11708-10</v>
          </cell>
          <cell r="B1970" t="str">
            <v>C</v>
          </cell>
          <cell r="C1970" t="str">
            <v>Closed</v>
          </cell>
          <cell r="D1970" t="str">
            <v>R - Analysis of Protein changes in Batten D</v>
          </cell>
          <cell r="E1970" t="str">
            <v>Riccardo Luca Feasey</v>
          </cell>
          <cell r="F1970">
            <v>40983</v>
          </cell>
        </row>
        <row r="1971">
          <cell r="A1971" t="str">
            <v>11709-10</v>
          </cell>
          <cell r="B1971" t="str">
            <v>C</v>
          </cell>
          <cell r="C1971" t="str">
            <v>Closed</v>
          </cell>
          <cell r="D1971" t="str">
            <v>R - Design &amp; Evaluation of two recombinant immune-complex based vaccine candidates against tuberculosis</v>
          </cell>
          <cell r="E1971" t="str">
            <v>Rajko Reljic</v>
          </cell>
          <cell r="F1971">
            <v>41136</v>
          </cell>
        </row>
        <row r="1972">
          <cell r="A1972" t="str">
            <v>11710-10</v>
          </cell>
          <cell r="B1972" t="str">
            <v>C</v>
          </cell>
          <cell r="C1972" t="str">
            <v>Closed</v>
          </cell>
          <cell r="D1972" t="str">
            <v>R - The Interaction of leptin melanin-concentrating hormone (MCH) and melanocortin (MC5) - receptors in the control of LH release</v>
          </cell>
          <cell r="E1972" t="str">
            <v>Professor C Wilson</v>
          </cell>
          <cell r="F1972">
            <v>41136</v>
          </cell>
        </row>
        <row r="1973">
          <cell r="A1973" t="str">
            <v>11711-10</v>
          </cell>
          <cell r="B1973" t="str">
            <v>C</v>
          </cell>
          <cell r="C1973" t="str">
            <v>Closed</v>
          </cell>
          <cell r="D1973" t="str">
            <v>R - Salary for Research Fellow</v>
          </cell>
          <cell r="E1973" t="str">
            <v>Bryan Anthony Bell</v>
          </cell>
          <cell r="F1973">
            <v>40588</v>
          </cell>
        </row>
        <row r="1974">
          <cell r="A1974" t="str">
            <v>11712-10</v>
          </cell>
          <cell r="B1974" t="str">
            <v>C</v>
          </cell>
          <cell r="C1974" t="str">
            <v>Closed</v>
          </cell>
          <cell r="D1974" t="str">
            <v>R - McKissock Research Fellow</v>
          </cell>
          <cell r="E1974" t="str">
            <v>Bryan Anthony Bell</v>
          </cell>
          <cell r="F1974">
            <v>40684</v>
          </cell>
        </row>
        <row r="1975">
          <cell r="A1975" t="str">
            <v>11713-10</v>
          </cell>
          <cell r="B1975" t="str">
            <v>C</v>
          </cell>
          <cell r="C1975" t="str">
            <v>Closed</v>
          </cell>
          <cell r="D1975" t="str">
            <v>R - Cytokines and pancreatic cancer: Implications of translational control for new therapeutic developments</v>
          </cell>
          <cell r="E1975" t="str">
            <v>Androulla Elia</v>
          </cell>
          <cell r="F1975">
            <v>41517</v>
          </cell>
        </row>
        <row r="1976">
          <cell r="A1976" t="str">
            <v>11713-11</v>
          </cell>
          <cell r="B1976" t="str">
            <v>C</v>
          </cell>
          <cell r="C1976" t="str">
            <v>Closed</v>
          </cell>
          <cell r="D1976" t="str">
            <v>R - Cytokines and pancreatic cancer: Implications of translational control for new therapeutic developments</v>
          </cell>
          <cell r="E1976" t="str">
            <v>Androulla Elia</v>
          </cell>
          <cell r="F1976">
            <v>40968</v>
          </cell>
        </row>
        <row r="1977">
          <cell r="A1977" t="str">
            <v>11714-10</v>
          </cell>
          <cell r="B1977" t="str">
            <v>C</v>
          </cell>
          <cell r="C1977" t="str">
            <v>Closed</v>
          </cell>
          <cell r="D1977" t="str">
            <v>R - Hotung China-UK Centre for Virology Research</v>
          </cell>
          <cell r="E1977" t="str">
            <v>George Edward Griffin</v>
          </cell>
          <cell r="F1977">
            <v>41866</v>
          </cell>
        </row>
        <row r="1978">
          <cell r="A1978" t="str">
            <v>11715-10</v>
          </cell>
          <cell r="B1978" t="str">
            <v>C</v>
          </cell>
          <cell r="C1978" t="str">
            <v>Closed</v>
          </cell>
          <cell r="D1978" t="str">
            <v>R - Investigation into the mechanisms of Cpn60 inhibition</v>
          </cell>
          <cell r="E1978" t="str">
            <v>Anthony Robert Milnes Coates</v>
          </cell>
          <cell r="F1978">
            <v>40983</v>
          </cell>
        </row>
        <row r="1979">
          <cell r="A1979" t="str">
            <v>11716-10</v>
          </cell>
          <cell r="B1979" t="str">
            <v>C</v>
          </cell>
          <cell r="C1979" t="str">
            <v>Closed</v>
          </cell>
          <cell r="D1979" t="str">
            <v>R - Testing the role of PDGF as putative</v>
          </cell>
          <cell r="E1979" t="str">
            <v>Jade Wei Mun Chow</v>
          </cell>
          <cell r="F1979">
            <v>40588</v>
          </cell>
        </row>
        <row r="1980">
          <cell r="A1980" t="str">
            <v>11717-10</v>
          </cell>
          <cell r="B1980" t="str">
            <v>C</v>
          </cell>
          <cell r="C1980" t="str">
            <v>Closed</v>
          </cell>
          <cell r="D1980" t="str">
            <v>R - Microarray-based genomic approach to molecular serotyping of Streptococcus pneumoniae</v>
          </cell>
          <cell r="E1980" t="str">
            <v>Philip David Butcher</v>
          </cell>
          <cell r="F1980">
            <v>41135</v>
          </cell>
        </row>
        <row r="1981">
          <cell r="A1981" t="str">
            <v>11718-10</v>
          </cell>
          <cell r="B1981" t="str">
            <v>C</v>
          </cell>
          <cell r="C1981" t="str">
            <v>Closed</v>
          </cell>
          <cell r="D1981" t="str">
            <v>R - Misc Funding for Consumables Alan Pinkham</v>
          </cell>
          <cell r="E1981" t="str">
            <v>Angus George Dalgleish</v>
          </cell>
          <cell r="F1981">
            <v>41274</v>
          </cell>
        </row>
        <row r="1982">
          <cell r="A1982" t="str">
            <v>11719-10</v>
          </cell>
          <cell r="B1982" t="str">
            <v>C</v>
          </cell>
          <cell r="C1982" t="str">
            <v>Closed</v>
          </cell>
          <cell r="D1982" t="str">
            <v>R - An analysis of patient preferences in the treatment of abdominal aortic aneurysm</v>
          </cell>
          <cell r="E1982" t="str">
            <v>Peter James Edward Holt</v>
          </cell>
          <cell r="F1982">
            <v>41274</v>
          </cell>
        </row>
        <row r="1983">
          <cell r="A1983" t="str">
            <v>11720-10</v>
          </cell>
          <cell r="B1983" t="str">
            <v>C</v>
          </cell>
          <cell r="C1983" t="str">
            <v>Closed</v>
          </cell>
          <cell r="D1983" t="str">
            <v>R - Knowing what it means to care - Personality Disorder Programme</v>
          </cell>
          <cell r="E1983" t="str">
            <v>Steven George Gillard</v>
          </cell>
          <cell r="F1983">
            <v>41136</v>
          </cell>
        </row>
        <row r="1984">
          <cell r="A1984" t="str">
            <v>11721-10</v>
          </cell>
          <cell r="B1984" t="str">
            <v>C</v>
          </cell>
          <cell r="C1984" t="str">
            <v>Closed</v>
          </cell>
          <cell r="D1984" t="str">
            <v>R - To evaluate the expression of CD74</v>
          </cell>
          <cell r="E1984" t="str">
            <v>Dr J A Tooze</v>
          </cell>
          <cell r="F1984">
            <v>41274</v>
          </cell>
        </row>
        <row r="1985">
          <cell r="A1985" t="str">
            <v>11722-10</v>
          </cell>
          <cell r="B1985" t="str">
            <v>C</v>
          </cell>
          <cell r="C1985" t="str">
            <v>Closed</v>
          </cell>
          <cell r="D1985" t="str">
            <v>R - Two year research fellowship grant</v>
          </cell>
          <cell r="E1985" t="str">
            <v>Elijah Raphael Behr</v>
          </cell>
          <cell r="F1985">
            <v>41060</v>
          </cell>
        </row>
        <row r="1986">
          <cell r="A1986" t="str">
            <v>11723-10</v>
          </cell>
          <cell r="B1986" t="str">
            <v>C</v>
          </cell>
          <cell r="C1986" t="str">
            <v>Closed</v>
          </cell>
          <cell r="D1986" t="str">
            <v>R - The transfection of a human melanoma</v>
          </cell>
          <cell r="E1986" t="str">
            <v>Mark Duncan Bodman-Smith</v>
          </cell>
          <cell r="F1986">
            <v>41146</v>
          </cell>
        </row>
        <row r="1987">
          <cell r="A1987" t="str">
            <v>11724-10</v>
          </cell>
          <cell r="B1987" t="str">
            <v>C</v>
          </cell>
          <cell r="C1987" t="str">
            <v>Closed</v>
          </cell>
          <cell r="D1987" t="str">
            <v>R - C. difficile diagnostics</v>
          </cell>
          <cell r="E1987" t="str">
            <v>Timothy David Planche</v>
          </cell>
          <cell r="F1987">
            <v>41333</v>
          </cell>
        </row>
        <row r="1988">
          <cell r="A1988" t="str">
            <v>11725-10</v>
          </cell>
          <cell r="B1988" t="str">
            <v>C</v>
          </cell>
          <cell r="C1988" t="str">
            <v>Closed</v>
          </cell>
          <cell r="D1988" t="str">
            <v>R - Role of Transient Receptor - Potential (TRP) Channels in the response of osteoclasts to urocortin (Ucn)</v>
          </cell>
          <cell r="E1988" t="str">
            <v>Timothy John Chambers</v>
          </cell>
          <cell r="F1988">
            <v>41507</v>
          </cell>
        </row>
        <row r="1989">
          <cell r="A1989" t="str">
            <v>11726-10</v>
          </cell>
          <cell r="B1989" t="str">
            <v>C</v>
          </cell>
          <cell r="C1989" t="str">
            <v>Closed</v>
          </cell>
          <cell r="D1989" t="str">
            <v>R - Investigation of putative coupling factors in bone</v>
          </cell>
          <cell r="E1989" t="str">
            <v>Jade Wei Mun Chow</v>
          </cell>
          <cell r="F1989">
            <v>41507</v>
          </cell>
        </row>
        <row r="1990">
          <cell r="A1990" t="str">
            <v>11727-10</v>
          </cell>
          <cell r="B1990" t="str">
            <v>C</v>
          </cell>
          <cell r="C1990" t="str">
            <v>Closed</v>
          </cell>
          <cell r="D1990" t="str">
            <v>R - Pilot study into the mechanism of action of anti-dormancy antibiotics</v>
          </cell>
          <cell r="E1990" t="str">
            <v>Anthony Robert Milnes Coates</v>
          </cell>
          <cell r="F1990">
            <v>40415</v>
          </cell>
        </row>
        <row r="1991">
          <cell r="A1991" t="str">
            <v>11728-10</v>
          </cell>
          <cell r="B1991" t="str">
            <v>C</v>
          </cell>
          <cell r="C1991" t="str">
            <v>Closed</v>
          </cell>
          <cell r="D1991" t="str">
            <v>R - Activation of components of IGF-1 signalling pathway</v>
          </cell>
          <cell r="E1991" t="str">
            <v>Kay Winifred Colston</v>
          </cell>
          <cell r="F1991">
            <v>41000</v>
          </cell>
        </row>
        <row r="1992">
          <cell r="A1992" t="str">
            <v>11729-10</v>
          </cell>
          <cell r="B1992" t="str">
            <v>C</v>
          </cell>
          <cell r="C1992" t="str">
            <v>Closed</v>
          </cell>
          <cell r="D1992" t="str">
            <v>R - Prevalence of age related macular</v>
          </cell>
          <cell r="E1992" t="str">
            <v>Christopher Grant Owen</v>
          </cell>
          <cell r="F1992">
            <v>41274</v>
          </cell>
        </row>
        <row r="1993">
          <cell r="A1993" t="str">
            <v>11730-10</v>
          </cell>
          <cell r="B1993" t="str">
            <v>C</v>
          </cell>
          <cell r="C1993" t="str">
            <v>Closed</v>
          </cell>
          <cell r="D1993" t="str">
            <v>R - PhD Studenship</v>
          </cell>
          <cell r="E1993" t="str">
            <v>Frances Mary Gibson</v>
          </cell>
          <cell r="F1993">
            <v>41882</v>
          </cell>
        </row>
        <row r="1994">
          <cell r="A1994" t="str">
            <v>11731-10</v>
          </cell>
          <cell r="B1994" t="str">
            <v>C</v>
          </cell>
          <cell r="C1994" t="str">
            <v>Closed</v>
          </cell>
          <cell r="D1994" t="str">
            <v>R - Implication of Vitamin D pathway on high</v>
          </cell>
          <cell r="E1994" t="str">
            <v>Stephanie Janet Hazlehurst</v>
          </cell>
          <cell r="F1994">
            <v>41136</v>
          </cell>
        </row>
        <row r="1995">
          <cell r="A1995" t="str">
            <v>11732-10</v>
          </cell>
          <cell r="B1995" t="str">
            <v>C</v>
          </cell>
          <cell r="C1995" t="str">
            <v>Closed</v>
          </cell>
          <cell r="D1995" t="str">
            <v>R - CRY Clincal Research Fellows</v>
          </cell>
          <cell r="E1995" t="str">
            <v>Sanjay Sharma</v>
          </cell>
          <cell r="F1995">
            <v>41146</v>
          </cell>
        </row>
        <row r="1996">
          <cell r="A1996" t="str">
            <v>11733-10</v>
          </cell>
          <cell r="B1996" t="str">
            <v>N</v>
          </cell>
          <cell r="C1996" t="str">
            <v>Active</v>
          </cell>
          <cell r="D1996" t="str">
            <v>R - Funding for CRY Study</v>
          </cell>
          <cell r="E1996" t="str">
            <v>Sanjay Sharma</v>
          </cell>
          <cell r="F1996">
            <v>43742</v>
          </cell>
        </row>
        <row r="1997">
          <cell r="A1997" t="str">
            <v>11733-11</v>
          </cell>
          <cell r="B1997" t="str">
            <v>N</v>
          </cell>
          <cell r="C1997" t="str">
            <v>Active</v>
          </cell>
          <cell r="D1997" t="str">
            <v>R - Funding for CRY Study</v>
          </cell>
          <cell r="E1997" t="str">
            <v>Michael Papadakis</v>
          </cell>
          <cell r="F1997">
            <v>43742</v>
          </cell>
        </row>
        <row r="1998">
          <cell r="A1998" t="str">
            <v>11734-10</v>
          </cell>
          <cell r="B1998" t="str">
            <v>C</v>
          </cell>
          <cell r="C1998" t="str">
            <v>Closed</v>
          </cell>
          <cell r="D1998" t="str">
            <v>R - Travel Award</v>
          </cell>
          <cell r="E1998" t="str">
            <v>Rebecca Ann Charlton</v>
          </cell>
          <cell r="F1998">
            <v>40588</v>
          </cell>
        </row>
        <row r="1999">
          <cell r="A1999" t="str">
            <v>11735-10</v>
          </cell>
          <cell r="B1999" t="str">
            <v>C</v>
          </cell>
          <cell r="C1999" t="str">
            <v>Closed</v>
          </cell>
          <cell r="D1999" t="str">
            <v>R - Motor Neurone Diseases Research Fund</v>
          </cell>
          <cell r="E1999" t="str">
            <v>Andrew Harry Crosby</v>
          </cell>
          <cell r="F1999">
            <v>41507</v>
          </cell>
        </row>
        <row r="2000">
          <cell r="A2000" t="str">
            <v>11736-10</v>
          </cell>
          <cell r="B2000" t="str">
            <v>C</v>
          </cell>
          <cell r="C2000" t="str">
            <v>Closed</v>
          </cell>
          <cell r="D2000" t="str">
            <v>R - An investigation of the relationship between glucose in airwarys secretions, lung inflammation and nosocomial lung infection in critically ill patients</v>
          </cell>
          <cell r="E2000" t="str">
            <v>Barbara Philips</v>
          </cell>
          <cell r="F2000">
            <v>41136</v>
          </cell>
        </row>
        <row r="2001">
          <cell r="A2001" t="str">
            <v>11737-10</v>
          </cell>
          <cell r="B2001" t="str">
            <v>C</v>
          </cell>
          <cell r="C2001" t="str">
            <v>Closed</v>
          </cell>
          <cell r="D2001" t="str">
            <v>R - Development of Recombinant vaccine for chikungunya viral infection in transgenic plants</v>
          </cell>
          <cell r="E2001" t="str">
            <v>Julian Ma</v>
          </cell>
          <cell r="F2001">
            <v>41146</v>
          </cell>
        </row>
        <row r="2002">
          <cell r="A2002" t="str">
            <v>11738-10</v>
          </cell>
          <cell r="B2002" t="str">
            <v>C</v>
          </cell>
          <cell r="C2002" t="str">
            <v>Closed</v>
          </cell>
          <cell r="D2002" t="str">
            <v>R - Exercise...Fun, Health and Safe</v>
          </cell>
          <cell r="E2002" t="str">
            <v>Sheila Clare Hollins</v>
          </cell>
          <cell r="F2002">
            <v>40588</v>
          </cell>
        </row>
        <row r="2003">
          <cell r="A2003" t="str">
            <v>11739-10</v>
          </cell>
          <cell r="B2003" t="str">
            <v>C</v>
          </cell>
          <cell r="C2003" t="str">
            <v>Closed</v>
          </cell>
          <cell r="D2003" t="str">
            <v>R - Supporting informal carers of stroke survivors in primary care: An exploratory study of the perceptions of the role of primary care and opinions of the proposals put forward in the New Deal for Careers.</v>
          </cell>
          <cell r="E2003" t="str">
            <v>Helen Jane Boland</v>
          </cell>
          <cell r="F2003">
            <v>40983</v>
          </cell>
        </row>
        <row r="2004">
          <cell r="A2004" t="str">
            <v>11740-10</v>
          </cell>
          <cell r="B2004" t="str">
            <v>C</v>
          </cell>
          <cell r="C2004" t="str">
            <v>Closed</v>
          </cell>
          <cell r="D2004" t="str">
            <v>R - A molecular model of familial British and Danish dementia tested in transgenic mice A molecular model of familial British and Danish dementia tested in transgenic mice</v>
          </cell>
          <cell r="E2004" t="str">
            <v>Brian Maxwell Austen</v>
          </cell>
          <cell r="F2004">
            <v>41136</v>
          </cell>
        </row>
        <row r="2005">
          <cell r="A2005" t="str">
            <v>11741-10</v>
          </cell>
          <cell r="B2005" t="str">
            <v>C</v>
          </cell>
          <cell r="C2005" t="str">
            <v>Closed</v>
          </cell>
          <cell r="D2005" t="str">
            <v>R - Role of NMO-OgG in neuromyelitis optica</v>
          </cell>
          <cell r="E2005" t="str">
            <v>Marios Papadopoulos</v>
          </cell>
          <cell r="F2005">
            <v>42353</v>
          </cell>
        </row>
        <row r="2006">
          <cell r="A2006" t="str">
            <v>11741-11</v>
          </cell>
          <cell r="B2006" t="str">
            <v>C</v>
          </cell>
          <cell r="C2006" t="str">
            <v>Closed</v>
          </cell>
          <cell r="D2006" t="str">
            <v>R - Pathogenesis of seropositive and seronegative NMO</v>
          </cell>
          <cell r="E2006" t="str">
            <v>Marios Papadopoulos</v>
          </cell>
          <cell r="F2006">
            <v>42631</v>
          </cell>
        </row>
        <row r="2007">
          <cell r="A2007" t="str">
            <v>11742-10</v>
          </cell>
          <cell r="B2007" t="str">
            <v>C</v>
          </cell>
          <cell r="C2007" t="str">
            <v>Closed</v>
          </cell>
          <cell r="D2007" t="str">
            <v>R - Development of a recombination vaccine in transgenic plants for Chikungunya viral infection</v>
          </cell>
          <cell r="E2007" t="str">
            <v>Julian Ma</v>
          </cell>
          <cell r="F2007">
            <v>41146</v>
          </cell>
        </row>
        <row r="2008">
          <cell r="A2008" t="str">
            <v>11743-10</v>
          </cell>
          <cell r="B2008" t="str">
            <v>C</v>
          </cell>
          <cell r="C2008" t="str">
            <v>Closed</v>
          </cell>
          <cell r="D2008" t="str">
            <v>R - Funding for breast cancer research</v>
          </cell>
          <cell r="E2008" t="str">
            <v>Mr K Mokbel</v>
          </cell>
          <cell r="F2008">
            <v>41305</v>
          </cell>
        </row>
        <row r="2009">
          <cell r="A2009" t="str">
            <v>11744-10</v>
          </cell>
          <cell r="B2009" t="str">
            <v>C</v>
          </cell>
          <cell r="C2009" t="str">
            <v>Closed</v>
          </cell>
          <cell r="D2009" t="str">
            <v>R - Supporting people with learning disabilities who are affected by a relative or friend with cancer</v>
          </cell>
          <cell r="E2009" t="str">
            <v>Irene Mathilda Maria Tuffrey-Wijne</v>
          </cell>
          <cell r="F2009">
            <v>41517</v>
          </cell>
        </row>
        <row r="2010">
          <cell r="A2010" t="str">
            <v>11745-10</v>
          </cell>
          <cell r="B2010" t="str">
            <v>C</v>
          </cell>
          <cell r="C2010" t="str">
            <v>Closed</v>
          </cell>
          <cell r="D2010" t="str">
            <v>R - The potential for veterinary antibiotic use to cause glycopeptide resistance in human staphyloccus aureus (OD2013)x0dx0a</v>
          </cell>
          <cell r="E2010" t="str">
            <v>Jodi Anne Lindsay</v>
          </cell>
          <cell r="F2010">
            <v>41136</v>
          </cell>
        </row>
        <row r="2011">
          <cell r="A2011" t="str">
            <v>11746-10</v>
          </cell>
          <cell r="B2011" t="str">
            <v>C</v>
          </cell>
          <cell r="C2011" t="str">
            <v>Closed</v>
          </cell>
          <cell r="D2011" t="str">
            <v>R - Effects of modest salt reduction on blood pressure and target organ damage in patients with untreated essential hypertension</v>
          </cell>
          <cell r="E2011" t="str">
            <v>Graham Alexander MacGregor</v>
          </cell>
          <cell r="F2011">
            <v>41146</v>
          </cell>
        </row>
        <row r="2012">
          <cell r="A2012" t="str">
            <v>11747-10</v>
          </cell>
          <cell r="B2012" t="str">
            <v>C</v>
          </cell>
          <cell r="C2012" t="str">
            <v>Closed</v>
          </cell>
          <cell r="D2012" t="str">
            <v>R - NONOPEP is a surveillance programme of post-exposure prophylaxis (PEP) for non-occupational exposures to HIV (NON Occupational Post Exposure Prophylaxis)</v>
          </cell>
          <cell r="E2012" t="str">
            <v>Tariq Sadiq</v>
          </cell>
          <cell r="F2012">
            <v>40968</v>
          </cell>
        </row>
        <row r="2013">
          <cell r="A2013" t="str">
            <v>11748-10</v>
          </cell>
          <cell r="B2013" t="str">
            <v>C</v>
          </cell>
          <cell r="C2013" t="str">
            <v>Closed</v>
          </cell>
          <cell r="D2013" t="str">
            <v>R - Embracing Interprofessionalism by Integrating Clinical Skills and Multimedia</v>
          </cell>
          <cell r="E2013" t="str">
            <v>Charavanan Balasubramaniam</v>
          </cell>
          <cell r="F2013">
            <v>40983</v>
          </cell>
        </row>
        <row r="2014">
          <cell r="A2014" t="str">
            <v>11749-10</v>
          </cell>
          <cell r="B2014" t="str">
            <v>C</v>
          </cell>
          <cell r="C2014" t="str">
            <v>Closed</v>
          </cell>
          <cell r="D2014" t="str">
            <v>R - Evaluation of Brief Intervention among CJIT Clients with Alcohol Problems</v>
          </cell>
          <cell r="E2014" t="str">
            <v>Adenekan Olufemi Oyefeso</v>
          </cell>
          <cell r="F2014">
            <v>41136</v>
          </cell>
        </row>
        <row r="2015">
          <cell r="A2015" t="str">
            <v>11750-10</v>
          </cell>
          <cell r="B2015" t="str">
            <v>C</v>
          </cell>
          <cell r="C2015" t="str">
            <v>Closed</v>
          </cell>
          <cell r="D2015" t="str">
            <v>R - Research on roles of GPs in safeguarding children</v>
          </cell>
          <cell r="E2015" t="str">
            <v>Hilary Tompsett</v>
          </cell>
          <cell r="F2015">
            <v>41509</v>
          </cell>
        </row>
        <row r="2016">
          <cell r="A2016" t="str">
            <v>11751-10</v>
          </cell>
          <cell r="B2016" t="str">
            <v>C</v>
          </cell>
          <cell r="C2016" t="str">
            <v>Closed</v>
          </cell>
          <cell r="D2016" t="str">
            <v>R - Link between urban particulate matter and health</v>
          </cell>
          <cell r="E2016" t="str">
            <v>Richard William Atkinson</v>
          </cell>
          <cell r="F2016">
            <v>40588</v>
          </cell>
        </row>
        <row r="2017">
          <cell r="A2017" t="str">
            <v>11752-10</v>
          </cell>
          <cell r="B2017" t="str">
            <v>C</v>
          </cell>
          <cell r="C2017" t="str">
            <v>Closed</v>
          </cell>
          <cell r="D2017" t="str">
            <v>R - Parent VLA Studentships</v>
          </cell>
          <cell r="E2017" t="str">
            <v>Paul Lyn Rodney Andrews</v>
          </cell>
          <cell r="F2017">
            <v>40435</v>
          </cell>
        </row>
        <row r="2018">
          <cell r="A2018" t="str">
            <v>11752-11</v>
          </cell>
          <cell r="B2018" t="str">
            <v>C</v>
          </cell>
          <cell r="C2018" t="str">
            <v>Closed</v>
          </cell>
          <cell r="D2018" t="str">
            <v>R - Virus Evasion of the Interferon System in Bats</v>
          </cell>
          <cell r="E2018" t="str">
            <v>Stephen Edward Goodbourn</v>
          </cell>
          <cell r="F2018">
            <v>41851</v>
          </cell>
        </row>
        <row r="2019">
          <cell r="A2019" t="str">
            <v>11752-12</v>
          </cell>
          <cell r="B2019" t="str">
            <v>C</v>
          </cell>
          <cell r="C2019" t="str">
            <v>Closed</v>
          </cell>
          <cell r="D2019" t="str">
            <v>R - Pathogen interactions involving members of the leucocyte-LG-like receptor (LILR) innate immune receptors etc.</v>
          </cell>
          <cell r="E2019" t="str">
            <v>Rachel Louise Allen</v>
          </cell>
          <cell r="F2019">
            <v>41851</v>
          </cell>
        </row>
        <row r="2020">
          <cell r="A2020" t="str">
            <v>11752-13</v>
          </cell>
          <cell r="B2020" t="str">
            <v>C</v>
          </cell>
          <cell r="C2020" t="str">
            <v>Closed</v>
          </cell>
          <cell r="D2020" t="str">
            <v>R - Developing a monoclonal antibody cocktail for rabies post-exposure prophlyaxis</v>
          </cell>
          <cell r="E2020" t="str">
            <v>Julian Ma</v>
          </cell>
          <cell r="F2020">
            <v>41851</v>
          </cell>
        </row>
        <row r="2021">
          <cell r="A2021" t="str">
            <v>11753-10</v>
          </cell>
          <cell r="B2021" t="str">
            <v>C</v>
          </cell>
          <cell r="C2021" t="str">
            <v>Closed</v>
          </cell>
          <cell r="D2021" t="str">
            <v>R - CHILP: HCAI &amp; AMR Project work undertaken re: Application of linkage methodology for enhanced surveillance of infections and antimicrobial resitance in children</v>
          </cell>
          <cell r="E2021" t="str">
            <v>Michael Roy Sharland</v>
          </cell>
          <cell r="F2021">
            <v>41507</v>
          </cell>
        </row>
        <row r="2022">
          <cell r="A2022" t="str">
            <v>11754-10</v>
          </cell>
          <cell r="B2022" t="str">
            <v>N</v>
          </cell>
          <cell r="C2022" t="str">
            <v>Active</v>
          </cell>
          <cell r="D2022" t="str">
            <v>R - Caring Dads Feasibility Evaluation For London Probation Caring Dads Feasibility Evaluation For London Probation</v>
          </cell>
          <cell r="E2022" t="str">
            <v>Jane Lindsay</v>
          </cell>
          <cell r="F2022">
            <v>43403</v>
          </cell>
        </row>
        <row r="2023">
          <cell r="A2023" t="str">
            <v>11755-10</v>
          </cell>
          <cell r="B2023" t="str">
            <v>C</v>
          </cell>
          <cell r="C2023" t="str">
            <v>Closed</v>
          </cell>
          <cell r="D2023" t="str">
            <v>R - Family history of colorectal cancer</v>
          </cell>
          <cell r="E2023" t="str">
            <v>Shirley Victoria Hodgson</v>
          </cell>
          <cell r="F2023">
            <v>40939</v>
          </cell>
        </row>
        <row r="2024">
          <cell r="A2024" t="str">
            <v>11756-10</v>
          </cell>
          <cell r="B2024" t="str">
            <v>C</v>
          </cell>
          <cell r="C2024" t="str">
            <v>Closed</v>
          </cell>
          <cell r="D2024" t="str">
            <v>R - APED: Air pollution epidemiology database continuation of funding for 2005 to 2008</v>
          </cell>
          <cell r="E2024" t="str">
            <v>Hugh Ross Anderson</v>
          </cell>
          <cell r="F2024">
            <v>41274</v>
          </cell>
        </row>
        <row r="2025">
          <cell r="A2025" t="str">
            <v>11757-10</v>
          </cell>
          <cell r="B2025" t="str">
            <v>C</v>
          </cell>
          <cell r="C2025" t="str">
            <v>Closed</v>
          </cell>
          <cell r="D2025" t="str">
            <v>R - Academic support for STaRNet</v>
          </cell>
          <cell r="E2025" t="str">
            <v>Melanie Rose Monteiro</v>
          </cell>
          <cell r="F2025">
            <v>40830</v>
          </cell>
        </row>
        <row r="2026">
          <cell r="A2026" t="str">
            <v>11758-10</v>
          </cell>
          <cell r="B2026" t="str">
            <v>C</v>
          </cell>
          <cell r="C2026" t="str">
            <v>Closed</v>
          </cell>
          <cell r="D2026" t="str">
            <v>R - A data collection analysis and reporting system for drug related deaths</v>
          </cell>
          <cell r="E2026" t="str">
            <v>Stephanie Janet Hazlehurst</v>
          </cell>
          <cell r="F2026">
            <v>41508</v>
          </cell>
        </row>
        <row r="2027">
          <cell r="A2027" t="str">
            <v>11759-10</v>
          </cell>
          <cell r="B2027" t="str">
            <v>C</v>
          </cell>
          <cell r="C2027" t="str">
            <v>Closed</v>
          </cell>
          <cell r="D2027" t="str">
            <v>R - National Simulated Patients Programme Video</v>
          </cell>
          <cell r="E2027" t="str">
            <v>Sheila Clare Hollins</v>
          </cell>
          <cell r="F2027">
            <v>40588</v>
          </cell>
        </row>
        <row r="2028">
          <cell r="A2028" t="str">
            <v>11760-10</v>
          </cell>
          <cell r="B2028" t="str">
            <v>C</v>
          </cell>
          <cell r="C2028" t="str">
            <v>Closed</v>
          </cell>
          <cell r="D2028" t="str">
            <v>R - Funds for Open Access Publishing</v>
          </cell>
          <cell r="E2028" t="str">
            <v>Stephanie Janet Hazlehurst</v>
          </cell>
          <cell r="F2028">
            <v>41796</v>
          </cell>
        </row>
        <row r="2029">
          <cell r="A2029" t="str">
            <v>11760-11</v>
          </cell>
          <cell r="B2029" t="str">
            <v>C</v>
          </cell>
          <cell r="C2029" t="str">
            <v>Closed</v>
          </cell>
          <cell r="D2029" t="str">
            <v>R - Core support for UK based Cochrane collaborative review groups</v>
          </cell>
          <cell r="E2029" t="str">
            <v>Christopher Joseph Cates</v>
          </cell>
          <cell r="F2029">
            <v>41404</v>
          </cell>
        </row>
        <row r="2030">
          <cell r="A2030" t="str">
            <v>11760-12</v>
          </cell>
          <cell r="B2030" t="str">
            <v>C</v>
          </cell>
          <cell r="C2030" t="str">
            <v>Closed</v>
          </cell>
          <cell r="D2030" t="str">
            <v>R - Core support for UK based Cochrane collaborative review groups</v>
          </cell>
          <cell r="E2030" t="str">
            <v>Christopher Joseph Cates</v>
          </cell>
          <cell r="F2030">
            <v>41404</v>
          </cell>
        </row>
        <row r="2031">
          <cell r="A2031" t="str">
            <v>11761-10</v>
          </cell>
          <cell r="B2031" t="str">
            <v>C</v>
          </cell>
          <cell r="C2031" t="str">
            <v>Closed</v>
          </cell>
          <cell r="D2031" t="str">
            <v>R - Wellcome Trust Vacation Scholarship 2009</v>
          </cell>
          <cell r="E2031" t="str">
            <v>Brian Maxwell Austen</v>
          </cell>
          <cell r="F2031">
            <v>40707</v>
          </cell>
        </row>
        <row r="2032">
          <cell r="A2032" t="str">
            <v>11762-10</v>
          </cell>
          <cell r="B2032" t="str">
            <v>C</v>
          </cell>
          <cell r="C2032" t="str">
            <v>Closed</v>
          </cell>
          <cell r="D2032" t="str">
            <v>R - Solvent Reserve</v>
          </cell>
          <cell r="E2032" t="str">
            <v>Hugh Ross Anderson</v>
          </cell>
          <cell r="F2032">
            <v>41238</v>
          </cell>
        </row>
        <row r="2033">
          <cell r="A2033" t="str">
            <v>11763-10</v>
          </cell>
          <cell r="B2033" t="str">
            <v>C</v>
          </cell>
          <cell r="C2033" t="str">
            <v>Closed</v>
          </cell>
          <cell r="D2033" t="str">
            <v>R - The role of decidual natural killer cell</v>
          </cell>
          <cell r="E2033" t="str">
            <v>Judith Eleanor Cartwright</v>
          </cell>
          <cell r="F2033">
            <v>42855</v>
          </cell>
        </row>
        <row r="2034">
          <cell r="A2034" t="str">
            <v>11764-10</v>
          </cell>
          <cell r="B2034" t="str">
            <v>C</v>
          </cell>
          <cell r="C2034" t="str">
            <v>Closed</v>
          </cell>
          <cell r="D2034" t="str">
            <v>R - The professional experienceof governance and incentives: meeting the needs of people with complex conditions in primary care</v>
          </cell>
          <cell r="E2034" t="str">
            <v>Fiona Ross</v>
          </cell>
          <cell r="F2034">
            <v>41509</v>
          </cell>
        </row>
        <row r="2035">
          <cell r="A2035" t="str">
            <v>11766-10</v>
          </cell>
          <cell r="B2035" t="str">
            <v>C</v>
          </cell>
          <cell r="C2035" t="str">
            <v>Closed</v>
          </cell>
          <cell r="D2035" t="str">
            <v>R - Patients´ and carers´ experiences of con</v>
          </cell>
          <cell r="E2035" t="str">
            <v>Carolyn Ann Doughty</v>
          </cell>
          <cell r="F2035">
            <v>40983</v>
          </cell>
        </row>
        <row r="2036">
          <cell r="A2036" t="str">
            <v>11766-11</v>
          </cell>
          <cell r="B2036" t="str">
            <v>C</v>
          </cell>
          <cell r="C2036" t="str">
            <v>Closed</v>
          </cell>
          <cell r="D2036" t="str">
            <v>R - Patients´ and carers´ experiences of continuity of care in long term conditions and the relationship of continuity of care to outcomes</v>
          </cell>
          <cell r="E2036" t="str">
            <v>David John Murdoch Lewis</v>
          </cell>
          <cell r="F2036">
            <v>40983</v>
          </cell>
        </row>
        <row r="2037">
          <cell r="A2037" t="str">
            <v>11767-10</v>
          </cell>
          <cell r="B2037" t="str">
            <v>C</v>
          </cell>
          <cell r="C2037" t="str">
            <v>Closed</v>
          </cell>
          <cell r="D2037" t="str">
            <v>R - Systematizing clinician judgement of personality disorder and risk Systematizing clinician judgement of personality disorder and riskx0d R &amp; D post Doc Research training fellowship x0aR &amp; D post Doc Research training fellowship</v>
          </cell>
          <cell r="E2037" t="str">
            <v>Gillian Anne McGauley</v>
          </cell>
          <cell r="F2037">
            <v>40847</v>
          </cell>
        </row>
        <row r="2038">
          <cell r="A2038" t="str">
            <v>11768-10</v>
          </cell>
          <cell r="B2038" t="str">
            <v>C</v>
          </cell>
          <cell r="C2038" t="str">
            <v>Closed</v>
          </cell>
          <cell r="D2038" t="str">
            <v>R - Community Care for Mentally Disordered Offenders: Defining the Population and an Evaluation of a Specialist and Integrated Service Model</v>
          </cell>
          <cell r="E2038" t="str">
            <v>Nigel Lyons Gwynne Eastman</v>
          </cell>
          <cell r="F2038">
            <v>41136</v>
          </cell>
        </row>
        <row r="2039">
          <cell r="A2039" t="str">
            <v>11769-10</v>
          </cell>
          <cell r="B2039" t="str">
            <v>C</v>
          </cell>
          <cell r="C2039" t="str">
            <v>Closed</v>
          </cell>
          <cell r="D2039" t="str">
            <v>R - Primary care research training 2001-2006</v>
          </cell>
          <cell r="E2039" t="str">
            <v>Melanie Rose Monteiro</v>
          </cell>
          <cell r="F2039">
            <v>41136</v>
          </cell>
        </row>
        <row r="2040">
          <cell r="A2040" t="str">
            <v>11770-10</v>
          </cell>
          <cell r="B2040" t="str">
            <v>C</v>
          </cell>
          <cell r="C2040" t="str">
            <v>Closed</v>
          </cell>
          <cell r="D2040" t="str">
            <v>R - The fate and function of extracardiac cell populations in heart development and malformation. The fate and function of extracardiac cell populations in heart development and malformation.</v>
          </cell>
          <cell r="E2040" t="str">
            <v>Nigel Andrew Brown</v>
          </cell>
          <cell r="F2040">
            <v>40983</v>
          </cell>
        </row>
        <row r="2041">
          <cell r="A2041" t="str">
            <v>11771-10</v>
          </cell>
          <cell r="B2041" t="str">
            <v>C</v>
          </cell>
          <cell r="C2041" t="str">
            <v>Closed</v>
          </cell>
          <cell r="D2041" t="str">
            <v>R - TRACK - ´Transition from CAMHS to adult mental health services´: A study of service organisation policies and user and carer perspective</v>
          </cell>
          <cell r="E2041" t="str">
            <v>Stephanie Janet Hazlehurst</v>
          </cell>
          <cell r="F2041">
            <v>41136</v>
          </cell>
        </row>
        <row r="2042">
          <cell r="A2042" t="str">
            <v>11772-10</v>
          </cell>
          <cell r="B2042" t="str">
            <v>C</v>
          </cell>
          <cell r="C2042" t="str">
            <v>Closed</v>
          </cell>
          <cell r="D2042" t="str">
            <v>R - Addictive drug behaviour of young people from ethnic minorities in South London</v>
          </cell>
          <cell r="E2042" t="str">
            <v>Stephanie Janet Hazlehurst</v>
          </cell>
          <cell r="F2042">
            <v>41136</v>
          </cell>
        </row>
        <row r="2043">
          <cell r="A2043" t="str">
            <v>11773-10</v>
          </cell>
          <cell r="B2043" t="str">
            <v>C</v>
          </cell>
          <cell r="C2043" t="str">
            <v>Closed</v>
          </cell>
          <cell r="D2043" t="str">
            <v>R - Research evaluation of the development of a national service for patients with severe personality disorder based on the Henderson Hospital Model</v>
          </cell>
          <cell r="E2043" t="str">
            <v>James Philip Norton</v>
          </cell>
          <cell r="F2043">
            <v>40588</v>
          </cell>
        </row>
        <row r="2044">
          <cell r="A2044" t="str">
            <v>11774-10</v>
          </cell>
          <cell r="B2044" t="str">
            <v>C</v>
          </cell>
          <cell r="C2044" t="str">
            <v>Closed</v>
          </cell>
          <cell r="D2044" t="str">
            <v>R - Research evaluation of the development of a national service for patients with severe personality disorder based on the Henderson Hospital Model</v>
          </cell>
          <cell r="E2044" t="str">
            <v>Stephanie Janet Hazlehurst</v>
          </cell>
          <cell r="F2044">
            <v>41136</v>
          </cell>
        </row>
        <row r="2045">
          <cell r="A2045" t="str">
            <v>11775-10</v>
          </cell>
          <cell r="B2045" t="str">
            <v>C</v>
          </cell>
          <cell r="C2045" t="str">
            <v>Closed</v>
          </cell>
          <cell r="D2045" t="str">
            <v>R - South East England Stroke Research Network</v>
          </cell>
          <cell r="E2045" t="str">
            <v>Stephanie Janet Hazlehurst</v>
          </cell>
          <cell r="F2045">
            <v>41859</v>
          </cell>
        </row>
        <row r="2046">
          <cell r="A2046" t="str">
            <v>11775-11</v>
          </cell>
          <cell r="B2046" t="str">
            <v>C</v>
          </cell>
          <cell r="C2046" t="str">
            <v>Closed</v>
          </cell>
          <cell r="D2046" t="str">
            <v>R - South East England Stroke Network 2013/14</v>
          </cell>
          <cell r="E2046" t="str">
            <v>Stephanie Janet Hazlehurst</v>
          </cell>
          <cell r="F2046">
            <v>42216</v>
          </cell>
        </row>
        <row r="2047">
          <cell r="A2047" t="str">
            <v>11776-10</v>
          </cell>
          <cell r="B2047" t="str">
            <v>C</v>
          </cell>
          <cell r="C2047" t="str">
            <v>Closed</v>
          </cell>
          <cell r="D2047" t="str">
            <v>R - Asymptomatic Carotid Surgery Trial-2: International randomised trial of 2 stroke prevention procedures, carotid endarterectomy vs carotid artery stenting, in-5000 patients with asymptomatic caroltid artery stenosis needing procedural intervention</v>
          </cell>
          <cell r="E2047" t="str">
            <v>Alison Wynne Halliday</v>
          </cell>
          <cell r="F2047">
            <v>42216</v>
          </cell>
        </row>
        <row r="2048">
          <cell r="A2048" t="str">
            <v>11776-11</v>
          </cell>
          <cell r="B2048" t="str">
            <v>C</v>
          </cell>
          <cell r="C2048" t="str">
            <v>Closed</v>
          </cell>
          <cell r="D2048" t="str">
            <v>R- Subcontract with Oxford</v>
          </cell>
          <cell r="E2048" t="str">
            <v>Alison Wynne Halliday</v>
          </cell>
          <cell r="F2048">
            <v>40938</v>
          </cell>
        </row>
        <row r="2049">
          <cell r="A2049" t="str">
            <v>11777-10</v>
          </cell>
          <cell r="B2049" t="str">
            <v>C</v>
          </cell>
          <cell r="C2049" t="str">
            <v>Closed</v>
          </cell>
          <cell r="D2049" t="str">
            <v>R - Effects of autotransfusion on systemic inflammatory response and lung injury in patients undergoing CABG with and without cardiopulmonary bypass</v>
          </cell>
          <cell r="E2049" t="str">
            <v>Venkatachalam Chandrasekaran</v>
          </cell>
          <cell r="F2049">
            <v>41146</v>
          </cell>
        </row>
        <row r="2050">
          <cell r="A2050" t="str">
            <v>11778-10</v>
          </cell>
          <cell r="B2050" t="str">
            <v>C</v>
          </cell>
          <cell r="C2050" t="str">
            <v>Closed</v>
          </cell>
          <cell r="D2050" t="str">
            <v>R - Understanding the barriers &amp; facilitators of effective implementation of self care in Mental Health Trusts</v>
          </cell>
          <cell r="E2050" t="str">
            <v>Steven George Gillard</v>
          </cell>
          <cell r="F2050">
            <v>41348</v>
          </cell>
        </row>
        <row r="2051">
          <cell r="A2051" t="str">
            <v>11779-10</v>
          </cell>
          <cell r="B2051" t="str">
            <v>C</v>
          </cell>
          <cell r="C2051" t="str">
            <v>Closed</v>
          </cell>
          <cell r="D2051" t="str">
            <v>R - A before and after study of the use of evidence based psychological therapies to improve psychological health in general practice</v>
          </cell>
          <cell r="E2051" t="str">
            <v>Simon De Lusignan</v>
          </cell>
          <cell r="F2051">
            <v>40588</v>
          </cell>
        </row>
        <row r="2052">
          <cell r="A2052" t="str">
            <v>11779-11</v>
          </cell>
          <cell r="B2052" t="str">
            <v>C</v>
          </cell>
          <cell r="C2052" t="str">
            <v>Closed</v>
          </cell>
          <cell r="D2052" t="str">
            <v>R - Consultancy for IAPT</v>
          </cell>
          <cell r="E2052" t="str">
            <v>Simon De Lusignan</v>
          </cell>
          <cell r="F2052">
            <v>40588</v>
          </cell>
        </row>
        <row r="2053">
          <cell r="A2053" t="str">
            <v>11780-10</v>
          </cell>
          <cell r="B2053" t="str">
            <v>C</v>
          </cell>
          <cell r="C2053" t="str">
            <v>Closed</v>
          </cell>
          <cell r="D2053" t="str">
            <v>R - Reviews of new treatments for asthma &amp; COPD</v>
          </cell>
          <cell r="E2053" t="str">
            <v>Christopher Joseph Cates</v>
          </cell>
          <cell r="F2053">
            <v>42249</v>
          </cell>
        </row>
        <row r="2054">
          <cell r="A2054" t="str">
            <v>11781-10</v>
          </cell>
          <cell r="B2054" t="str">
            <v>C</v>
          </cell>
          <cell r="C2054" t="str">
            <v>Closed</v>
          </cell>
          <cell r="D2054" t="str">
            <v>R - Changing practice in dementia care in the community: developing and testing evidence-based interventions, from timely diagnosis to end of life</v>
          </cell>
          <cell r="E2054" t="str">
            <v>Vari Macdougal Drennan</v>
          </cell>
          <cell r="F2054">
            <v>41507</v>
          </cell>
        </row>
        <row r="2055">
          <cell r="A2055" t="str">
            <v>11782-10</v>
          </cell>
          <cell r="B2055" t="str">
            <v>C</v>
          </cell>
          <cell r="C2055" t="str">
            <v>Closed</v>
          </cell>
          <cell r="D2055" t="str">
            <v>R - Assessing the impact of IPAT: linking primary care data to psychological therapy clinic data</v>
          </cell>
          <cell r="E2055" t="str">
            <v>Simon De Lusignan</v>
          </cell>
          <cell r="F2055">
            <v>40588</v>
          </cell>
        </row>
        <row r="2056">
          <cell r="A2056" t="str">
            <v>11783-10</v>
          </cell>
          <cell r="B2056" t="str">
            <v>C</v>
          </cell>
          <cell r="C2056" t="str">
            <v>Closed</v>
          </cell>
          <cell r="D2056" t="str">
            <v>R - NIHR nRCF/FSF for Local Research Networks</v>
          </cell>
          <cell r="E2056" t="str">
            <v>Stephanie Janet Hazlehurst</v>
          </cell>
          <cell r="F2056">
            <v>41881</v>
          </cell>
        </row>
        <row r="2057">
          <cell r="A2057" t="str">
            <v>11783-11</v>
          </cell>
          <cell r="B2057" t="str">
            <v>C</v>
          </cell>
          <cell r="C2057" t="str">
            <v>Closed</v>
          </cell>
          <cell r="D2057" t="str">
            <v>R - RCF funding 2013/2014</v>
          </cell>
          <cell r="E2057" t="str">
            <v>Stephanie Janet Hazlehurst</v>
          </cell>
          <cell r="F2057">
            <v>42185</v>
          </cell>
        </row>
        <row r="2058">
          <cell r="A2058" t="str">
            <v>11784-10</v>
          </cell>
          <cell r="B2058" t="str">
            <v>C</v>
          </cell>
          <cell r="C2058" t="str">
            <v>Closed</v>
          </cell>
          <cell r="D2058" t="str">
            <v>R - Interprofessional team-work across stroke care pathways: outcomes and patient and carer experience</v>
          </cell>
          <cell r="E2058" t="str">
            <v>Stephanie Janet Hazlehurst</v>
          </cell>
          <cell r="F2058">
            <v>41866</v>
          </cell>
        </row>
        <row r="2059">
          <cell r="A2059" t="str">
            <v>11785-10</v>
          </cell>
          <cell r="B2059" t="str">
            <v>C</v>
          </cell>
          <cell r="C2059" t="str">
            <v>Closed</v>
          </cell>
          <cell r="D2059" t="str">
            <v>R - NIHR Health Technology Funding Imaging Account</v>
          </cell>
          <cell r="E2059" t="str">
            <v>Hugh Stephen Markus</v>
          </cell>
          <cell r="F2059">
            <v>41698</v>
          </cell>
        </row>
        <row r="2060">
          <cell r="A2060" t="str">
            <v>11786-10</v>
          </cell>
          <cell r="B2060" t="str">
            <v>C</v>
          </cell>
          <cell r="C2060" t="str">
            <v>Closed</v>
          </cell>
          <cell r="D2060" t="str">
            <v>R - A study of the effectiveness of inter-professional working for community dwelling older people</v>
          </cell>
          <cell r="E2060" t="str">
            <v>Vari Macdougal Drennan</v>
          </cell>
          <cell r="F2060">
            <v>41502</v>
          </cell>
        </row>
        <row r="2061">
          <cell r="A2061" t="str">
            <v>11787-10</v>
          </cell>
          <cell r="B2061" t="str">
            <v>C</v>
          </cell>
          <cell r="C2061" t="str">
            <v>Closed</v>
          </cell>
          <cell r="D2061" t="str">
            <v>R - A data collection, analysis and reporting system for drug related deaths</v>
          </cell>
          <cell r="E2061" t="str">
            <v>Stephanie Janet Hazlehurst</v>
          </cell>
          <cell r="F2061">
            <v>41508</v>
          </cell>
        </row>
        <row r="2062">
          <cell r="A2062" t="str">
            <v>11788-10</v>
          </cell>
          <cell r="B2062" t="str">
            <v>C</v>
          </cell>
          <cell r="C2062" t="str">
            <v>Closed</v>
          </cell>
          <cell r="D2062" t="str">
            <v>R - The transition from cognitive impairment to dementia: older people´s experiences</v>
          </cell>
          <cell r="E2062" t="str">
            <v>Vari Macdougal Drennan</v>
          </cell>
          <cell r="F2062">
            <v>40954</v>
          </cell>
        </row>
        <row r="2063">
          <cell r="A2063" t="str">
            <v>11789-10</v>
          </cell>
          <cell r="B2063" t="str">
            <v>C</v>
          </cell>
          <cell r="C2063" t="str">
            <v>Closed</v>
          </cell>
          <cell r="D2063" t="str">
            <v>R - A pragmatic randomized controlled trial of physical activity as an aidto smoking cessation during pregnancy</v>
          </cell>
          <cell r="E2063" t="str">
            <v>Michael Henry Ussher</v>
          </cell>
          <cell r="F2063">
            <v>42586</v>
          </cell>
        </row>
        <row r="2064">
          <cell r="A2064" t="str">
            <v>11789-11</v>
          </cell>
          <cell r="B2064" t="str">
            <v>C</v>
          </cell>
          <cell r="C2064" t="str">
            <v>Closed</v>
          </cell>
          <cell r="D2064" t="str">
            <v>R - Sub-contract with Imperial College</v>
          </cell>
          <cell r="E2064" t="str">
            <v>Melanie Rose Monteiro</v>
          </cell>
          <cell r="F2064">
            <v>41990</v>
          </cell>
        </row>
        <row r="2065">
          <cell r="A2065" t="str">
            <v>11790-10</v>
          </cell>
          <cell r="B2065" t="str">
            <v>C</v>
          </cell>
          <cell r="C2065" t="str">
            <v>Closed</v>
          </cell>
          <cell r="D2065" t="str">
            <v>R - An investigation into the effects of long term exposure to air pollution on cardiorespiratory morbidity in a large population cohort</v>
          </cell>
          <cell r="E2065" t="str">
            <v>Richard William Atkinson</v>
          </cell>
          <cell r="F2065">
            <v>41973</v>
          </cell>
        </row>
        <row r="2066">
          <cell r="A2066" t="str">
            <v>11791-10</v>
          </cell>
          <cell r="B2066" t="str">
            <v>C</v>
          </cell>
          <cell r="C2066" t="str">
            <v>Closed</v>
          </cell>
          <cell r="D2066" t="str">
            <v>R - Public mental health, promotion of wellbeing and prevention of mental illness</v>
          </cell>
          <cell r="E2066" t="str">
            <v>Andrew John Kent</v>
          </cell>
          <cell r="F2066">
            <v>41136</v>
          </cell>
        </row>
        <row r="2067">
          <cell r="A2067" t="str">
            <v>11792-10</v>
          </cell>
          <cell r="B2067" t="str">
            <v>C</v>
          </cell>
          <cell r="C2067" t="str">
            <v>Closed</v>
          </cell>
          <cell r="D2067" t="str">
            <v>R - A study of the concentration -response relationship for the effects ofOzone on health</v>
          </cell>
          <cell r="E2067" t="str">
            <v>Richard William Atkinson</v>
          </cell>
          <cell r="F2067">
            <v>41138</v>
          </cell>
        </row>
        <row r="2068">
          <cell r="A2068" t="str">
            <v>11792-11</v>
          </cell>
          <cell r="B2068" t="str">
            <v>C</v>
          </cell>
          <cell r="C2068" t="str">
            <v>Closed</v>
          </cell>
          <cell r="D2068" t="str">
            <v>R - Subcontract with LSHTM</v>
          </cell>
          <cell r="E2068" t="str">
            <v>Melanie Rose Monteiro</v>
          </cell>
          <cell r="F2068">
            <v>41138</v>
          </cell>
        </row>
        <row r="2069">
          <cell r="A2069" t="str">
            <v>11792-12</v>
          </cell>
          <cell r="B2069" t="str">
            <v>C</v>
          </cell>
          <cell r="C2069" t="str">
            <v>Closed</v>
          </cell>
          <cell r="D2069" t="str">
            <v>R - Subcontract with University of Edinburgh</v>
          </cell>
          <cell r="E2069" t="str">
            <v>Melanie Rose Monteiro</v>
          </cell>
          <cell r="F2069">
            <v>41138</v>
          </cell>
        </row>
        <row r="2070">
          <cell r="A2070" t="str">
            <v>11793-10</v>
          </cell>
          <cell r="B2070" t="str">
            <v>C</v>
          </cell>
          <cell r="C2070" t="str">
            <v>Closed</v>
          </cell>
          <cell r="D2070" t="str">
            <v>R - Clinical Research Fellow - 3 months´ sal</v>
          </cell>
          <cell r="E2070" t="str">
            <v>Andrew Harry Crosby</v>
          </cell>
          <cell r="F2070">
            <v>40983</v>
          </cell>
        </row>
        <row r="2071">
          <cell r="A2071" t="str">
            <v>11794-10</v>
          </cell>
          <cell r="B2071" t="str">
            <v>C</v>
          </cell>
          <cell r="C2071" t="str">
            <v>Closed</v>
          </cell>
          <cell r="D2071" t="str">
            <v>R - MR Image Analyst</v>
          </cell>
          <cell r="E2071" t="str">
            <v>Hugh Stephen Markus</v>
          </cell>
          <cell r="F2071">
            <v>40633</v>
          </cell>
        </row>
        <row r="2072">
          <cell r="A2072" t="str">
            <v>11795-10</v>
          </cell>
          <cell r="B2072" t="str">
            <v>C</v>
          </cell>
          <cell r="C2072" t="str">
            <v>Closed</v>
          </cell>
          <cell r="D2072" t="str">
            <v>R - Digisation of HO Addicts index files</v>
          </cell>
          <cell r="E2072" t="str">
            <v>Stephanie Janet Hazlehurst</v>
          </cell>
          <cell r="F2072">
            <v>41508</v>
          </cell>
        </row>
        <row r="2073">
          <cell r="A2073" t="str">
            <v>11796-10</v>
          </cell>
          <cell r="B2073" t="str">
            <v>C</v>
          </cell>
          <cell r="C2073" t="str">
            <v>Closed</v>
          </cell>
          <cell r="D2073" t="str">
            <v>R - An annual report analysing trends in death associated with volatile substance abuse</v>
          </cell>
          <cell r="E2073" t="str">
            <v>Stephanie Janet Hazlehurst</v>
          </cell>
          <cell r="F2073">
            <v>41508</v>
          </cell>
        </row>
        <row r="2074">
          <cell r="A2074" t="str">
            <v>11797-10</v>
          </cell>
          <cell r="B2074" t="str">
            <v>C</v>
          </cell>
          <cell r="C2074" t="str">
            <v>Closed</v>
          </cell>
          <cell r="D2074" t="str">
            <v>R - NIHR In-Practice Fellowship Dr Debar</v>
          </cell>
          <cell r="E2074" t="str">
            <v>Melanie Rose Monteiro</v>
          </cell>
          <cell r="F2074">
            <v>41070</v>
          </cell>
        </row>
        <row r="2075">
          <cell r="A2075" t="str">
            <v>11798-10</v>
          </cell>
          <cell r="B2075" t="str">
            <v>C</v>
          </cell>
          <cell r="C2075" t="str">
            <v>Closed</v>
          </cell>
          <cell r="D2075" t="str">
            <v>R - NIHR Fellowship Dr Ovaisi</v>
          </cell>
          <cell r="E2075" t="str">
            <v>Melanie Rose Monteiro</v>
          </cell>
          <cell r="F2075">
            <v>41033</v>
          </cell>
        </row>
        <row r="2076">
          <cell r="A2076" t="str">
            <v>11799-10</v>
          </cell>
          <cell r="B2076" t="str">
            <v>C</v>
          </cell>
          <cell r="C2076" t="str">
            <v>Closed</v>
          </cell>
          <cell r="D2076" t="str">
            <v>R - Unblocking the Blocks - Imaging CLRN Fund</v>
          </cell>
          <cell r="E2076" t="str">
            <v>Franklyn Arron Howe</v>
          </cell>
          <cell r="F2076">
            <v>41403</v>
          </cell>
        </row>
        <row r="2077">
          <cell r="A2077" t="str">
            <v>11800-10</v>
          </cell>
          <cell r="B2077" t="str">
            <v>C</v>
          </cell>
          <cell r="C2077" t="str">
            <v>Closed</v>
          </cell>
          <cell r="D2077" t="str">
            <v>R - SRN CLRN funding (HASU)</v>
          </cell>
          <cell r="E2077" t="str">
            <v>Susan Gaye Hadfield</v>
          </cell>
          <cell r="F2077">
            <v>41517</v>
          </cell>
        </row>
        <row r="2078">
          <cell r="A2078" t="str">
            <v>11801-10</v>
          </cell>
          <cell r="B2078" t="str">
            <v>C</v>
          </cell>
          <cell r="C2078" t="str">
            <v>Closed</v>
          </cell>
          <cell r="D2078" t="str">
            <v>R - Cochrane Airways Review Group 2010 - 2015</v>
          </cell>
          <cell r="E2078" t="str">
            <v>Christopher Joseph Cates</v>
          </cell>
          <cell r="F2078">
            <v>42153</v>
          </cell>
        </row>
        <row r="2079">
          <cell r="A2079" t="str">
            <v>11802-10</v>
          </cell>
          <cell r="B2079" t="str">
            <v>C</v>
          </cell>
          <cell r="C2079" t="str">
            <v>Closed</v>
          </cell>
          <cell r="D2079" t="str">
            <v>R - HAVoC Study: Helping Aged Victims of Crime: determining the psychosocial effects of crime on older people &amp; a pilot randomised controlled trial of a Victim Improvement Package versus Treatment As Usual</v>
          </cell>
          <cell r="E2079" t="str">
            <v>Vari Macdougal Drennan</v>
          </cell>
          <cell r="F2079">
            <v>41166</v>
          </cell>
        </row>
        <row r="2080">
          <cell r="A2080" t="str">
            <v>11803-10</v>
          </cell>
          <cell r="B2080" t="str">
            <v>C</v>
          </cell>
          <cell r="C2080" t="str">
            <v>Closed</v>
          </cell>
          <cell r="D2080" t="str">
            <v>R - H1N1 Clinical Trial via Oxford</v>
          </cell>
          <cell r="E2080" t="str">
            <v>Paul Trafford Heath</v>
          </cell>
          <cell r="F2080">
            <v>40786</v>
          </cell>
        </row>
        <row r="2081">
          <cell r="A2081" t="str">
            <v>11804-10</v>
          </cell>
          <cell r="B2081" t="str">
            <v>C</v>
          </cell>
          <cell r="C2081" t="str">
            <v>Closed</v>
          </cell>
          <cell r="D2081" t="str">
            <v>R - Investigating the contribution of Physician Assistants to primary carein England</v>
          </cell>
          <cell r="E2081" t="str">
            <v>Stephanie Janet Hazlehurst</v>
          </cell>
          <cell r="F2081">
            <v>42124</v>
          </cell>
        </row>
        <row r="2082">
          <cell r="A2082" t="str">
            <v>11805-10</v>
          </cell>
          <cell r="B2082" t="str">
            <v>C</v>
          </cell>
          <cell r="C2082" t="str">
            <v>Closed</v>
          </cell>
          <cell r="D2082" t="str">
            <v>R - JISC DISTRIBUTED E-LEARNING PROGRAMME: REGIONAL PILOTS - "REHASH" extension</v>
          </cell>
          <cell r="E2082" t="str">
            <v>Terence Alan Poulton</v>
          </cell>
          <cell r="F2082">
            <v>41824</v>
          </cell>
        </row>
        <row r="2083">
          <cell r="A2083" t="str">
            <v>11806-10</v>
          </cell>
          <cell r="B2083" t="str">
            <v>C</v>
          </cell>
          <cell r="C2083" t="str">
            <v>Closed</v>
          </cell>
          <cell r="D2083" t="str">
            <v>R - REUSE OF CONTENT (RePRODUCE) - REVIP</v>
          </cell>
          <cell r="E2083" t="str">
            <v>Terence Alan Poulton</v>
          </cell>
          <cell r="F2083">
            <v>41824</v>
          </cell>
        </row>
        <row r="2084">
          <cell r="A2084" t="str">
            <v>11807-10</v>
          </cell>
          <cell r="B2084" t="str">
            <v>C</v>
          </cell>
          <cell r="C2084" t="str">
            <v>Closed</v>
          </cell>
          <cell r="D2084" t="str">
            <v>R - Generation 4</v>
          </cell>
          <cell r="E2084" t="str">
            <v>Terence Alan Poulton</v>
          </cell>
          <cell r="F2084">
            <v>41824</v>
          </cell>
        </row>
        <row r="2085">
          <cell r="A2085" t="str">
            <v>11808-10</v>
          </cell>
          <cell r="B2085" t="str">
            <v>C</v>
          </cell>
          <cell r="C2085" t="str">
            <v>Closed</v>
          </cell>
          <cell r="D2085" t="str">
            <v>R - OOER project</v>
          </cell>
          <cell r="E2085" t="str">
            <v>Terence Alan Poulton</v>
          </cell>
          <cell r="F2085">
            <v>41136</v>
          </cell>
        </row>
        <row r="2086">
          <cell r="A2086" t="str">
            <v>11809-10</v>
          </cell>
          <cell r="B2086" t="str">
            <v>C</v>
          </cell>
          <cell r="C2086" t="str">
            <v>Closed</v>
          </cell>
          <cell r="D2086" t="str">
            <v>R - HEFCE Clinical Senior Lectureship Award</v>
          </cell>
          <cell r="E2086" t="str">
            <v>Timothy David Planche</v>
          </cell>
          <cell r="F2086">
            <v>42353</v>
          </cell>
        </row>
        <row r="2087">
          <cell r="A2087" t="str">
            <v>11810-10</v>
          </cell>
          <cell r="B2087" t="str">
            <v>C</v>
          </cell>
          <cell r="C2087" t="str">
            <v>Closed</v>
          </cell>
          <cell r="D2087" t="str">
            <v>R - S.C.O.R.E.</v>
          </cell>
          <cell r="E2087" t="str">
            <v>James Dodd</v>
          </cell>
          <cell r="F2087">
            <v>41000</v>
          </cell>
        </row>
        <row r="2088">
          <cell r="A2088" t="str">
            <v>11811-10</v>
          </cell>
          <cell r="B2088" t="str">
            <v>C</v>
          </cell>
          <cell r="C2088" t="str">
            <v>Closed</v>
          </cell>
          <cell r="D2088" t="str">
            <v>R - Electrocardiographic assessment of response to cardiac Electrocardiographic assessment of response to cardiac resynchronisation therapy resynchronisation therapy</v>
          </cell>
          <cell r="E2088" t="str">
            <v>Stephanie Janet Hazlehurst</v>
          </cell>
          <cell r="F2088">
            <v>40999</v>
          </cell>
        </row>
        <row r="2089">
          <cell r="A2089" t="str">
            <v>11812-10</v>
          </cell>
          <cell r="B2089" t="str">
            <v>C</v>
          </cell>
          <cell r="C2089" t="str">
            <v>Closed</v>
          </cell>
          <cell r="D2089" t="str">
            <v>R - Stress Management Project</v>
          </cell>
          <cell r="E2089" t="str">
            <v>Hilary Tompsett</v>
          </cell>
          <cell r="F2089">
            <v>41509</v>
          </cell>
        </row>
        <row r="2090">
          <cell r="A2090" t="str">
            <v>11813-10</v>
          </cell>
          <cell r="B2090" t="str">
            <v>C</v>
          </cell>
          <cell r="C2090" t="str">
            <v>Closed</v>
          </cell>
          <cell r="D2090" t="str">
            <v>R - Kingston Children´s Fund (KCF) Evaluation Study</v>
          </cell>
          <cell r="E2090" t="str">
            <v>Hilary Tompsett</v>
          </cell>
          <cell r="F2090">
            <v>41509</v>
          </cell>
        </row>
        <row r="2091">
          <cell r="A2091" t="str">
            <v>11814-10</v>
          </cell>
          <cell r="B2091" t="str">
            <v>C</v>
          </cell>
          <cell r="C2091" t="str">
            <v>Closed</v>
          </cell>
          <cell r="D2091" t="str">
            <v>R - Research project in relation to looked after children, with a particular focus on education</v>
          </cell>
          <cell r="E2091" t="str">
            <v>Helen Jane Boland</v>
          </cell>
          <cell r="F2091">
            <v>40588</v>
          </cell>
        </row>
        <row r="2092">
          <cell r="A2092" t="str">
            <v>11815-10</v>
          </cell>
          <cell r="B2092" t="str">
            <v>C</v>
          </cell>
          <cell r="C2092" t="str">
            <v>Closed</v>
          </cell>
          <cell r="D2092" t="str">
            <v>R - How to Live in London Project</v>
          </cell>
          <cell r="E2092" t="str">
            <v>Miss E Ghandi</v>
          </cell>
          <cell r="F2092">
            <v>41136</v>
          </cell>
        </row>
        <row r="2093">
          <cell r="A2093" t="str">
            <v>11816-10</v>
          </cell>
          <cell r="B2093" t="str">
            <v>C</v>
          </cell>
          <cell r="C2093" t="str">
            <v>Closed</v>
          </cell>
          <cell r="D2093" t="str">
            <v>R - Web accessible MR decision support system for brain tumour diagnosis and prognosis incorporating in vivo and ex vivo genomic and metabolomic data (eTumour)</v>
          </cell>
          <cell r="E2093" t="str">
            <v>Franklyn Arron Howe</v>
          </cell>
          <cell r="F2093">
            <v>40830</v>
          </cell>
        </row>
        <row r="2094">
          <cell r="A2094" t="str">
            <v>11817-10</v>
          </cell>
          <cell r="B2094" t="str">
            <v>C</v>
          </cell>
          <cell r="C2094" t="str">
            <v>Closed</v>
          </cell>
          <cell r="D2094" t="str">
            <v>R - PHARMA-PLANTA: Recombinant pharmaceuticals from plants for human health</v>
          </cell>
          <cell r="E2094" t="str">
            <v>Julian Ma</v>
          </cell>
          <cell r="F2094">
            <v>41146</v>
          </cell>
        </row>
        <row r="2095">
          <cell r="A2095" t="str">
            <v>11818-10</v>
          </cell>
          <cell r="B2095" t="str">
            <v>C</v>
          </cell>
          <cell r="C2095" t="str">
            <v>Closed</v>
          </cell>
          <cell r="D2095" t="str">
            <v>R - MUVAPRED - mucosal vaccines for poverty related diseases</v>
          </cell>
          <cell r="E2095" t="str">
            <v>David John Murdoch Lewis</v>
          </cell>
          <cell r="F2095">
            <v>41033</v>
          </cell>
        </row>
        <row r="2096">
          <cell r="A2096" t="str">
            <v>11819-10</v>
          </cell>
          <cell r="B2096" t="str">
            <v>C</v>
          </cell>
          <cell r="C2096" t="str">
            <v>Closed</v>
          </cell>
          <cell r="D2096" t="str">
            <v>R - PHARMA-PLANTA: Recombinant pharmaceuticals from plants for human health</v>
          </cell>
          <cell r="E2096" t="str">
            <v>Julian Ma</v>
          </cell>
          <cell r="F2096">
            <v>41530</v>
          </cell>
        </row>
        <row r="2097">
          <cell r="A2097" t="str">
            <v>11820-10</v>
          </cell>
          <cell r="B2097" t="str">
            <v>C</v>
          </cell>
          <cell r="C2097" t="str">
            <v>Closed</v>
          </cell>
          <cell r="D2097" t="str">
            <v>R - EMPRO - European Microbicides Project</v>
          </cell>
          <cell r="E2097" t="str">
            <v>Stephanie Janet Hazlehurst</v>
          </cell>
          <cell r="F2097">
            <v>41507</v>
          </cell>
        </row>
        <row r="2098">
          <cell r="A2098" t="str">
            <v>11821-10</v>
          </cell>
          <cell r="B2098" t="str">
            <v>C</v>
          </cell>
          <cell r="C2098" t="str">
            <v>Closed</v>
          </cell>
          <cell r="D2098" t="str">
            <v>R - EMPRO - European Microbicides Project</v>
          </cell>
          <cell r="E2098" t="str">
            <v>Stephanie Janet Hazlehurst</v>
          </cell>
          <cell r="F2098">
            <v>41507</v>
          </cell>
        </row>
        <row r="2099">
          <cell r="A2099" t="str">
            <v>11822-10</v>
          </cell>
          <cell r="B2099" t="str">
            <v>C</v>
          </cell>
          <cell r="C2099" t="str">
            <v>Closed</v>
          </cell>
          <cell r="D2099" t="str">
            <v>R - Galen - Global Allergy and Asthma European Network</v>
          </cell>
          <cell r="E2099" t="str">
            <v>David Peter Strachan</v>
          </cell>
          <cell r="F2099">
            <v>41136</v>
          </cell>
        </row>
        <row r="2100">
          <cell r="A2100" t="str">
            <v>11823-10</v>
          </cell>
          <cell r="B2100" t="str">
            <v>C</v>
          </cell>
          <cell r="C2100" t="str">
            <v>Closed</v>
          </cell>
          <cell r="D2100" t="str">
            <v>R - New TB Drugs: New drugs for persistent tuberculosis: Exploitation of 3#NAME?o evaluation</v>
          </cell>
          <cell r="E2100" t="str">
            <v>Anthony Robert Milnes Coates</v>
          </cell>
          <cell r="F2100">
            <v>41033</v>
          </cell>
        </row>
        <row r="2101">
          <cell r="A2101" t="str">
            <v>11824-10</v>
          </cell>
          <cell r="B2101" t="str">
            <v>C</v>
          </cell>
          <cell r="C2101" t="str">
            <v>Closed</v>
          </cell>
          <cell r="D2101" t="str">
            <v>R - ANTIMAL: Development of new drugs for the treatment of Malaria</v>
          </cell>
          <cell r="E2101" t="str">
            <v>Sanjeev Krishna</v>
          </cell>
          <cell r="F2101">
            <v>41507</v>
          </cell>
        </row>
        <row r="2102">
          <cell r="A2102" t="str">
            <v>11825-10</v>
          </cell>
          <cell r="B2102" t="str">
            <v>C</v>
          </cell>
          <cell r="C2102" t="str">
            <v>Closed</v>
          </cell>
          <cell r="D2102" t="str">
            <v>R - HeartRepair: Heart Failure and Cardiac Repair</v>
          </cell>
          <cell r="E2102" t="str">
            <v>Nigel Andrew Brown</v>
          </cell>
          <cell r="F2102">
            <v>41508</v>
          </cell>
        </row>
        <row r="2103">
          <cell r="A2103" t="str">
            <v>11826-10</v>
          </cell>
          <cell r="B2103" t="str">
            <v>C</v>
          </cell>
          <cell r="C2103" t="str">
            <v>Closed</v>
          </cell>
          <cell r="D2103" t="str">
            <v>R - RMVHIV - Recombinant measles virus as a vector for HIV vaccines</v>
          </cell>
          <cell r="E2103" t="str">
            <v>David John Murdoch Lewis</v>
          </cell>
          <cell r="F2103">
            <v>41511</v>
          </cell>
        </row>
        <row r="2104">
          <cell r="A2104" t="str">
            <v>11827-10</v>
          </cell>
          <cell r="B2104" t="str">
            <v>C</v>
          </cell>
          <cell r="C2104" t="str">
            <v>Closed</v>
          </cell>
          <cell r="D2104" t="str">
            <v>R - NM4TB - New Medicines for Tuberculosis</v>
          </cell>
          <cell r="E2104" t="str">
            <v>Stephanie Janet Hazlehurst</v>
          </cell>
          <cell r="F2104">
            <v>42216</v>
          </cell>
        </row>
        <row r="2105">
          <cell r="A2105" t="str">
            <v>11828-10</v>
          </cell>
          <cell r="B2105" t="str">
            <v>C</v>
          </cell>
          <cell r="C2105" t="str">
            <v>Closed</v>
          </cell>
          <cell r="D2105" t="str">
            <v>R - GABRIEL - A multidisciplinary study to identify the genetic and Environmental causes of asthma in the European Community</v>
          </cell>
          <cell r="E2105" t="str">
            <v>Stephanie Janet Hazlehurst</v>
          </cell>
          <cell r="F2105">
            <v>41507</v>
          </cell>
        </row>
        <row r="2106">
          <cell r="A2106" t="str">
            <v>11829-10</v>
          </cell>
          <cell r="B2106" t="str">
            <v>C</v>
          </cell>
          <cell r="C2106" t="str">
            <v>Closed</v>
          </cell>
          <cell r="D2106" t="str">
            <v>R - EUROPRISE European Vaccines and Microbicides Enterprise</v>
          </cell>
          <cell r="E2106" t="str">
            <v>Helen Jane Boland</v>
          </cell>
          <cell r="F2106">
            <v>41851</v>
          </cell>
        </row>
        <row r="2107">
          <cell r="A2107" t="str">
            <v>11830-10</v>
          </cell>
          <cell r="B2107" t="str">
            <v>C</v>
          </cell>
          <cell r="C2107" t="str">
            <v>Closed</v>
          </cell>
          <cell r="D2107" t="str">
            <v>R - ParaTBTools - Development of improved tools for detection of paratuberculosis in livestock, M. paratuberculosis in food and for theassessment of the risk of human exposure</v>
          </cell>
          <cell r="E2107" t="str">
            <v>Stephanie Janet Hazlehurst</v>
          </cell>
          <cell r="F2107">
            <v>42124</v>
          </cell>
        </row>
        <row r="2108">
          <cell r="A2108" t="str">
            <v>11831-10</v>
          </cell>
          <cell r="B2108" t="str">
            <v>C</v>
          </cell>
          <cell r="C2108" t="str">
            <v>Closed</v>
          </cell>
          <cell r="D2108" t="str">
            <v>R - Mucosal Nano Vaccine Candidate for HIV</v>
          </cell>
          <cell r="E2108" t="str">
            <v>Robin John Shattock</v>
          </cell>
          <cell r="F2108">
            <v>41146</v>
          </cell>
        </row>
        <row r="2109">
          <cell r="A2109" t="str">
            <v>11832-10</v>
          </cell>
          <cell r="B2109" t="str">
            <v>C</v>
          </cell>
          <cell r="C2109" t="str">
            <v>Closed</v>
          </cell>
          <cell r="D2109" t="str">
            <v>R - Towards improved quality - developing nurses´ continuing vocational training in psychiatric hospitals and inpatient units (ePsychNurse.Net</v>
          </cell>
          <cell r="E2109" t="str">
            <v>Stephanie Janet Hazlehurst</v>
          </cell>
          <cell r="F2109">
            <v>41507</v>
          </cell>
        </row>
        <row r="2110">
          <cell r="A2110" t="str">
            <v>11833-10</v>
          </cell>
          <cell r="B2110" t="str">
            <v>C</v>
          </cell>
          <cell r="C2110" t="str">
            <v>Closed</v>
          </cell>
          <cell r="D2110" t="str">
            <v>R - European Vaccine and Microbicides Enterprise</v>
          </cell>
          <cell r="E2110" t="str">
            <v>David John Murdoch Lewis</v>
          </cell>
          <cell r="F2110">
            <v>41090</v>
          </cell>
        </row>
        <row r="2111">
          <cell r="A2111" t="str">
            <v>11834-10</v>
          </cell>
          <cell r="B2111" t="str">
            <v>C</v>
          </cell>
          <cell r="C2111" t="str">
            <v>Closed</v>
          </cell>
          <cell r="D2111" t="str">
            <v>R - European Vaccine and Microbicides Enterprise</v>
          </cell>
          <cell r="E2111" t="str">
            <v>Julian Ma</v>
          </cell>
          <cell r="F2111">
            <v>41516</v>
          </cell>
        </row>
        <row r="2112">
          <cell r="A2112" t="str">
            <v>11835-10</v>
          </cell>
          <cell r="B2112" t="str">
            <v>C</v>
          </cell>
          <cell r="C2112" t="str">
            <v>Closed</v>
          </cell>
          <cell r="D2112" t="str">
            <v>R - European Vaccine and Microbicides Enterprise</v>
          </cell>
          <cell r="E2112" t="str">
            <v>Martin Patrick Cranage</v>
          </cell>
          <cell r="F2112">
            <v>41516</v>
          </cell>
        </row>
        <row r="2113">
          <cell r="A2113" t="str">
            <v>11836-10</v>
          </cell>
          <cell r="B2113" t="str">
            <v>C</v>
          </cell>
          <cell r="C2113" t="str">
            <v>Closed</v>
          </cell>
          <cell r="D2113" t="str">
            <v>R - SAGE - SME led Antibody Glyco-Engineering</v>
          </cell>
          <cell r="E2113" t="str">
            <v>David John Murdoch Lewis</v>
          </cell>
          <cell r="F2113">
            <v>41166</v>
          </cell>
        </row>
        <row r="2114">
          <cell r="A2114" t="str">
            <v>11837-10</v>
          </cell>
          <cell r="B2114" t="str">
            <v>C</v>
          </cell>
          <cell r="C2114" t="str">
            <v>Closed</v>
          </cell>
          <cell r="D2114" t="str">
            <v>R - Electronic Virtual Patient</v>
          </cell>
          <cell r="E2114" t="str">
            <v>Terence Alan Poulton</v>
          </cell>
          <cell r="F2114">
            <v>41507</v>
          </cell>
        </row>
        <row r="2115">
          <cell r="A2115" t="str">
            <v>11838-10</v>
          </cell>
          <cell r="B2115" t="str">
            <v>C</v>
          </cell>
          <cell r="C2115" t="str">
            <v>Closed</v>
          </cell>
          <cell r="D2115" t="str">
            <v>R - Development of European measure of Best</v>
          </cell>
          <cell r="E2115" t="str">
            <v>Stephanie Janet Hazlehurst</v>
          </cell>
          <cell r="F2115">
            <v>41146</v>
          </cell>
        </row>
        <row r="2116">
          <cell r="A2116" t="str">
            <v>11839-10</v>
          </cell>
          <cell r="B2116" t="str">
            <v>C</v>
          </cell>
          <cell r="C2116" t="str">
            <v>Closed</v>
          </cell>
          <cell r="D2116" t="str">
            <v>R - European Vaccine and Microbicides Enterprise</v>
          </cell>
          <cell r="E2116" t="str">
            <v>Robin John Shattock</v>
          </cell>
          <cell r="F2116">
            <v>41502</v>
          </cell>
        </row>
        <row r="2117">
          <cell r="A2117" t="str">
            <v>11840-10</v>
          </cell>
          <cell r="B2117" t="str">
            <v>C</v>
          </cell>
          <cell r="C2117" t="str">
            <v>Closed</v>
          </cell>
          <cell r="D2117" t="str">
            <v>R - International Medical Educators eXchange</v>
          </cell>
          <cell r="E2117" t="str">
            <v>Anthony Senior</v>
          </cell>
          <cell r="F2117">
            <v>41136</v>
          </cell>
        </row>
        <row r="2118">
          <cell r="A2118" t="str">
            <v>11841-10</v>
          </cell>
          <cell r="B2118" t="str">
            <v>C</v>
          </cell>
          <cell r="C2118" t="str">
            <v>Closed</v>
          </cell>
          <cell r="D2118" t="str">
            <v>R - EuroNeut-41 European consortium on neutralising antibodies using gp41</v>
          </cell>
          <cell r="E2118" t="str">
            <v>Paul Anthony Craven</v>
          </cell>
          <cell r="F2118">
            <v>41517</v>
          </cell>
        </row>
        <row r="2119">
          <cell r="A2119" t="str">
            <v>11842-10</v>
          </cell>
          <cell r="B2119" t="str">
            <v>C</v>
          </cell>
          <cell r="C2119" t="str">
            <v>Closed</v>
          </cell>
          <cell r="D2119" t="str">
            <v>R - Alert on new recreational drugs on the web; building up a European wide digital Early Warning System, Psychonaut EWS</v>
          </cell>
          <cell r="E2119" t="str">
            <v>Stephanie Janet Hazlehurst</v>
          </cell>
          <cell r="F2119">
            <v>41136</v>
          </cell>
        </row>
        <row r="2120">
          <cell r="A2120" t="str">
            <v>11843-10</v>
          </cell>
          <cell r="B2120" t="str">
            <v>C</v>
          </cell>
          <cell r="C2120" t="str">
            <v>Closed</v>
          </cell>
          <cell r="D2120" t="str">
            <v>R - StopLATENT-TB: LATENT TUBERCULOSIS: New tools for the detection and clearance of dormant Mycobacterium tuberculosis</v>
          </cell>
          <cell r="E2120" t="str">
            <v>Stephanie Janet Hazlehurst</v>
          </cell>
          <cell r="F2120">
            <v>41507</v>
          </cell>
        </row>
        <row r="2121">
          <cell r="A2121" t="str">
            <v>11844-10</v>
          </cell>
          <cell r="B2121" t="str">
            <v>C</v>
          </cell>
          <cell r="C2121" t="str">
            <v>Closed</v>
          </cell>
          <cell r="D2121" t="str">
            <v>R - EuroNeut-41 European consortium on neutralising antibodies using gp41</v>
          </cell>
          <cell r="E2121" t="str">
            <v>David John Murdoch Lewis</v>
          </cell>
          <cell r="F2121">
            <v>41514</v>
          </cell>
        </row>
        <row r="2122">
          <cell r="A2122" t="str">
            <v>11845-10</v>
          </cell>
          <cell r="B2122" t="str">
            <v>C</v>
          </cell>
          <cell r="C2122" t="str">
            <v>Closed</v>
          </cell>
          <cell r="D2122" t="str">
            <v>R - FAD Fighting Aneurysmal Disease</v>
          </cell>
          <cell r="E2122" t="str">
            <v>Gillian Wyndham Cockerill</v>
          </cell>
          <cell r="F2122">
            <v>41530</v>
          </cell>
        </row>
        <row r="2123">
          <cell r="A2123" t="str">
            <v>11846-10</v>
          </cell>
          <cell r="B2123" t="str">
            <v>C</v>
          </cell>
          <cell r="C2123" t="str">
            <v>Closed</v>
          </cell>
          <cell r="D2123" t="str">
            <v>R - APHEKOM Improving knowledge and communication for decision making on Air Pollution and Health in Europe</v>
          </cell>
          <cell r="E2123" t="str">
            <v>Stephanie Janet Hazlehurst</v>
          </cell>
          <cell r="F2123">
            <v>41289</v>
          </cell>
        </row>
        <row r="2124">
          <cell r="A2124" t="str">
            <v>11847-10</v>
          </cell>
          <cell r="B2124" t="str">
            <v>C</v>
          </cell>
          <cell r="C2124" t="str">
            <v>Closed</v>
          </cell>
          <cell r="D2124" t="str">
            <v>R - EUROPRISE studentship Cranage</v>
          </cell>
          <cell r="E2124" t="str">
            <v>Martin Patrick Cranage</v>
          </cell>
          <cell r="F2124">
            <v>41502</v>
          </cell>
        </row>
        <row r="2125">
          <cell r="A2125" t="str">
            <v>11848-10</v>
          </cell>
          <cell r="B2125" t="str">
            <v>C</v>
          </cell>
          <cell r="C2125" t="str">
            <v>Closed</v>
          </cell>
          <cell r="D2125" t="str">
            <v>R - ATHEROREMO European Collaborative Project on Inflammation and Vascular Wall remodelling in Atherosclerosis</v>
          </cell>
          <cell r="E2125" t="str">
            <v>Hugh Stephen Markus</v>
          </cell>
          <cell r="F2125">
            <v>41882</v>
          </cell>
        </row>
        <row r="2126">
          <cell r="A2126" t="str">
            <v>11849-10</v>
          </cell>
          <cell r="B2126" t="str">
            <v>C</v>
          </cell>
          <cell r="C2126" t="str">
            <v>Closed</v>
          </cell>
          <cell r="D2126" t="str">
            <v>R - EUROPRISE Student Shattock</v>
          </cell>
          <cell r="E2126" t="str">
            <v>Robin John Shattock</v>
          </cell>
          <cell r="F2126">
            <v>41516</v>
          </cell>
        </row>
        <row r="2127">
          <cell r="A2127" t="str">
            <v>11850-10</v>
          </cell>
          <cell r="B2127" t="str">
            <v>C</v>
          </cell>
          <cell r="C2127" t="str">
            <v>Closed</v>
          </cell>
          <cell r="D2127" t="str">
            <v>R - InterMal Training - Intervention strategies against malaria</v>
          </cell>
          <cell r="E2127" t="str">
            <v>Sanjeev Krishna</v>
          </cell>
          <cell r="F2127">
            <v>41530</v>
          </cell>
        </row>
        <row r="2128">
          <cell r="A2128" t="str">
            <v>11851-10</v>
          </cell>
          <cell r="B2128" t="str">
            <v>C</v>
          </cell>
          <cell r="C2128" t="str">
            <v>Closed</v>
          </cell>
          <cell r="D2128" t="str">
            <v>R - Preventing community and nosocomial spread and infection with MRSA ST 398 - instruments for accelerated control and integrated risk management of antimicrobial resistance</v>
          </cell>
          <cell r="E2128" t="str">
            <v>Jodi Anne Lindsay</v>
          </cell>
          <cell r="F2128">
            <v>41530</v>
          </cell>
        </row>
        <row r="2129">
          <cell r="A2129" t="str">
            <v>11852-10</v>
          </cell>
          <cell r="B2129" t="str">
            <v>C</v>
          </cell>
          <cell r="C2129" t="str">
            <v>Closed</v>
          </cell>
          <cell r="D2129" t="str">
            <v>R - MALSIG - Signalling in life cycle stages in malaria parasites</v>
          </cell>
          <cell r="E2129" t="str">
            <v>Sanjeev Krishna</v>
          </cell>
          <cell r="F2129">
            <v>42216</v>
          </cell>
        </row>
        <row r="2130">
          <cell r="A2130" t="str">
            <v>11853-10</v>
          </cell>
          <cell r="B2130" t="str">
            <v>C</v>
          </cell>
          <cell r="C2130" t="str">
            <v>Closed</v>
          </cell>
          <cell r="D2130" t="str">
            <v>R - mEducator: Multi-type Content Repurposing and Sharing in Medical Education</v>
          </cell>
          <cell r="E2130" t="str">
            <v>Terence Alan Poulton</v>
          </cell>
          <cell r="F2130">
            <v>41507</v>
          </cell>
        </row>
        <row r="2131">
          <cell r="A2131" t="str">
            <v>11854-10</v>
          </cell>
          <cell r="B2131" t="str">
            <v>C</v>
          </cell>
          <cell r="C2131" t="str">
            <v>Closed</v>
          </cell>
          <cell r="D2131" t="str">
            <v>R - Access to Pharmaceuticals</v>
          </cell>
          <cell r="E2131" t="str">
            <v>Harry Sudershan Thangaraj</v>
          </cell>
          <cell r="F2131">
            <v>41943</v>
          </cell>
        </row>
        <row r="2132">
          <cell r="A2132" t="str">
            <v>11854-11</v>
          </cell>
          <cell r="B2132" t="str">
            <v>C</v>
          </cell>
          <cell r="C2132" t="str">
            <v>Closed</v>
          </cell>
          <cell r="D2132" t="str">
            <v>R - Access to Pharmaceuticals EC Income</v>
          </cell>
          <cell r="E2132" t="str">
            <v>Harry Sudershan Thangaraj</v>
          </cell>
          <cell r="F2132">
            <v>42185</v>
          </cell>
        </row>
        <row r="2133">
          <cell r="A2133" t="str">
            <v>11855-10</v>
          </cell>
          <cell r="B2133" t="str">
            <v>P</v>
          </cell>
          <cell r="C2133" t="str">
            <v>Parked</v>
          </cell>
          <cell r="D2133" t="str">
            <v>R - NeoMero</v>
          </cell>
          <cell r="E2133" t="str">
            <v>Paul Trafford Heath</v>
          </cell>
          <cell r="F2133">
            <v>42470</v>
          </cell>
        </row>
        <row r="2134">
          <cell r="A2134" t="str">
            <v>11856-10</v>
          </cell>
          <cell r="B2134" t="str">
            <v>C</v>
          </cell>
          <cell r="C2134" t="str">
            <v>Closed</v>
          </cell>
          <cell r="D2134" t="str">
            <v>R - ARITMO - Arrhythmogenic potential of drugs</v>
          </cell>
          <cell r="E2134" t="str">
            <v>Elijah Raphael Behr</v>
          </cell>
          <cell r="F2134">
            <v>42216</v>
          </cell>
        </row>
        <row r="2135">
          <cell r="A2135" t="str">
            <v>11857-10</v>
          </cell>
          <cell r="B2135" t="str">
            <v>C</v>
          </cell>
          <cell r="C2135" t="str">
            <v>Closed</v>
          </cell>
          <cell r="D2135" t="str">
            <v>R - CHAARM - Combined Highly Active Anti-retroviral Microbicides</v>
          </cell>
          <cell r="E2135" t="str">
            <v>Paul Anthony Craven</v>
          </cell>
          <cell r="F2135">
            <v>41348</v>
          </cell>
        </row>
        <row r="2136">
          <cell r="A2136" t="str">
            <v>11858-10</v>
          </cell>
          <cell r="B2136" t="str">
            <v>C</v>
          </cell>
          <cell r="C2136" t="str">
            <v>Closed</v>
          </cell>
          <cell r="D2136" t="str">
            <v>R - CUT´HIVAC - Cutaneous and Mucosal HIV Vaccination</v>
          </cell>
          <cell r="E2136" t="str">
            <v>Helen Jane Boland</v>
          </cell>
          <cell r="F2136">
            <v>41152</v>
          </cell>
        </row>
        <row r="2137">
          <cell r="A2137" t="str">
            <v>11859-10</v>
          </cell>
          <cell r="B2137" t="str">
            <v>P</v>
          </cell>
          <cell r="C2137" t="str">
            <v>Parked</v>
          </cell>
          <cell r="D2137" t="str">
            <v>R - CHAARM - Combined Highly Active Anti-retroviral Microbicides</v>
          </cell>
          <cell r="E2137" t="str">
            <v>Helen Jane Boland</v>
          </cell>
          <cell r="F2137">
            <v>42551</v>
          </cell>
        </row>
        <row r="2138">
          <cell r="A2138" t="str">
            <v>11860-10</v>
          </cell>
          <cell r="B2138" t="str">
            <v>C</v>
          </cell>
          <cell r="C2138" t="str">
            <v>Closed</v>
          </cell>
          <cell r="D2138" t="str">
            <v>R - TRANSFoRm</v>
          </cell>
          <cell r="E2138" t="str">
            <v>Helen Jane Boland</v>
          </cell>
          <cell r="F2138">
            <v>41507</v>
          </cell>
        </row>
        <row r="2139">
          <cell r="A2139" t="str">
            <v>11861-10</v>
          </cell>
          <cell r="B2139" t="str">
            <v>C</v>
          </cell>
          <cell r="C2139" t="str">
            <v>Closed</v>
          </cell>
          <cell r="D2139" t="str">
            <v>R - Impact of progenitor cells in the pathogenesis of atherosclerosis</v>
          </cell>
          <cell r="E2139" t="str">
            <v>Helen Jane Boland</v>
          </cell>
          <cell r="F2139">
            <v>40983</v>
          </cell>
        </row>
        <row r="2140">
          <cell r="A2140" t="str">
            <v>11862-10</v>
          </cell>
          <cell r="B2140" t="str">
            <v>C</v>
          </cell>
          <cell r="C2140" t="str">
            <v>Closed</v>
          </cell>
          <cell r="D2140" t="str">
            <v>R - Cathepsin K Assays</v>
          </cell>
          <cell r="E2140" t="str">
            <v>Timothy John Chambers</v>
          </cell>
          <cell r="F2140">
            <v>40786</v>
          </cell>
        </row>
        <row r="2141">
          <cell r="A2141" t="str">
            <v>11863-10</v>
          </cell>
          <cell r="B2141" t="str">
            <v>C</v>
          </cell>
          <cell r="C2141" t="str">
            <v>Closed</v>
          </cell>
          <cell r="D2141" t="str">
            <v>R - Onyvax Collaboration Agreement</v>
          </cell>
          <cell r="E2141" t="str">
            <v>Angus George Dalgleish</v>
          </cell>
          <cell r="F2141">
            <v>40830</v>
          </cell>
        </row>
        <row r="2142">
          <cell r="A2142" t="str">
            <v>11864-10</v>
          </cell>
          <cell r="B2142" t="str">
            <v>C</v>
          </cell>
          <cell r="C2142" t="str">
            <v>Closed</v>
          </cell>
          <cell r="D2142" t="str">
            <v>R - Contribution to greenhouse</v>
          </cell>
          <cell r="E2142" t="str">
            <v>Julian Ma</v>
          </cell>
          <cell r="F2142">
            <v>41274</v>
          </cell>
        </row>
        <row r="2143">
          <cell r="A2143" t="str">
            <v>11865-10</v>
          </cell>
          <cell r="B2143" t="str">
            <v>C</v>
          </cell>
          <cell r="C2143" t="str">
            <v>Closed</v>
          </cell>
          <cell r="D2143" t="str">
            <v>R - Plasma matrix metalloproteinases as predictors of prognosis and left Plasma matrix metalloproteinases as predictors of prognosis and left ventricular remodelling after acute myocardial infarction ventricular remodelling after acute myocardial infarcti</v>
          </cell>
          <cell r="E2143" t="str">
            <v>Matthew Merfyn Thompson</v>
          </cell>
          <cell r="F2143">
            <v>40830</v>
          </cell>
        </row>
        <row r="2144">
          <cell r="A2144" t="str">
            <v>11866-10</v>
          </cell>
          <cell r="B2144" t="str">
            <v>C</v>
          </cell>
          <cell r="C2144" t="str">
            <v>Closed</v>
          </cell>
          <cell r="D2144" t="str">
            <v>R - Proteomic Markers of Skin Disease</v>
          </cell>
          <cell r="E2144" t="str">
            <v>Gary Russell Coulton</v>
          </cell>
          <cell r="F2144">
            <v>41146</v>
          </cell>
        </row>
        <row r="2145">
          <cell r="A2145" t="str">
            <v>11867-10</v>
          </cell>
          <cell r="B2145" t="str">
            <v>C</v>
          </cell>
          <cell r="C2145" t="str">
            <v>Closed</v>
          </cell>
          <cell r="D2145" t="str">
            <v>R - Optimisation of therapeutic hsp65 DNA vaccines</v>
          </cell>
          <cell r="E2145" t="str">
            <v>Philip David Butcher</v>
          </cell>
          <cell r="F2145">
            <v>40709</v>
          </cell>
        </row>
        <row r="2146">
          <cell r="A2146" t="str">
            <v>11868-10</v>
          </cell>
          <cell r="B2146" t="str">
            <v>C</v>
          </cell>
          <cell r="C2146" t="str">
            <v>Closed</v>
          </cell>
          <cell r="D2146" t="str">
            <v>R - Further development of Cathepsin K cell based assays</v>
          </cell>
          <cell r="E2146" t="str">
            <v>Timothy John Chambers</v>
          </cell>
          <cell r="F2146">
            <v>41305</v>
          </cell>
        </row>
        <row r="2147">
          <cell r="A2147" t="str">
            <v>11869-10</v>
          </cell>
          <cell r="B2147" t="str">
            <v>C</v>
          </cell>
          <cell r="C2147" t="str">
            <v>Closed</v>
          </cell>
          <cell r="D2147" t="str">
            <v>R - Does sodium affect endothelial function in individuals with chronic Does sodium affect endothelial function in individuals with chronic kidney disease? kidney disease?</v>
          </cell>
          <cell r="E2147" t="str">
            <v>Helen Jane Boland</v>
          </cell>
          <cell r="F2147">
            <v>40983</v>
          </cell>
        </row>
        <row r="2148">
          <cell r="A2148" t="str">
            <v>11870-10</v>
          </cell>
          <cell r="B2148" t="str">
            <v>C</v>
          </cell>
          <cell r="C2148" t="str">
            <v>Closed</v>
          </cell>
          <cell r="D2148" t="str">
            <v>R - Development of a cost-effective single platform microarray to diagnosemultiple sexually transmitted infections</v>
          </cell>
          <cell r="E2148" t="str">
            <v>Philip David Butcher</v>
          </cell>
          <cell r="F2148">
            <v>40709</v>
          </cell>
        </row>
        <row r="2149">
          <cell r="A2149" t="str">
            <v>11871-10</v>
          </cell>
          <cell r="B2149" t="str">
            <v>C</v>
          </cell>
          <cell r="C2149" t="str">
            <v>Closed</v>
          </cell>
          <cell r="D2149" t="str">
            <v>R - Platform for the production of cheaper and more effective vaccines</v>
          </cell>
          <cell r="E2149" t="str">
            <v>Helen Jane Boland</v>
          </cell>
          <cell r="F2149">
            <v>40983</v>
          </cell>
        </row>
        <row r="2150">
          <cell r="A2150" t="str">
            <v>11872-10</v>
          </cell>
          <cell r="B2150" t="str">
            <v>C</v>
          </cell>
          <cell r="C2150" t="str">
            <v>Closed</v>
          </cell>
          <cell r="D2150" t="str">
            <v>R - Diagnosis of pre-eclampsia</v>
          </cell>
          <cell r="E2150" t="str">
            <v>Guy St John Whitley</v>
          </cell>
          <cell r="F2150">
            <v>41136</v>
          </cell>
        </row>
        <row r="2151">
          <cell r="A2151" t="str">
            <v>11873-10</v>
          </cell>
          <cell r="B2151" t="str">
            <v>C</v>
          </cell>
          <cell r="C2151" t="str">
            <v>Closed</v>
          </cell>
          <cell r="D2151" t="str">
            <v>R - Diagnosis of multiple sexually transmitted infections</v>
          </cell>
          <cell r="E2151" t="str">
            <v>Philip David Butcher</v>
          </cell>
          <cell r="F2151">
            <v>40709</v>
          </cell>
        </row>
        <row r="2152">
          <cell r="A2152" t="str">
            <v>11874-10</v>
          </cell>
          <cell r="B2152" t="str">
            <v>C</v>
          </cell>
          <cell r="C2152" t="str">
            <v>Closed</v>
          </cell>
          <cell r="D2152" t="str">
            <v>R - An open-label, parallel-group, repeat-dose study to investigate the effects of end stage renal disease and hemodialysis on the pharmacokinetics of ropinirole (Study RRL103628)</v>
          </cell>
          <cell r="E2152" t="str">
            <v>David Benjamin Graeme Oliveira</v>
          </cell>
          <cell r="F2152">
            <v>40983</v>
          </cell>
        </row>
        <row r="2153">
          <cell r="A2153" t="str">
            <v>11875-10</v>
          </cell>
          <cell r="B2153" t="str">
            <v>C</v>
          </cell>
          <cell r="C2153" t="str">
            <v>Closed</v>
          </cell>
          <cell r="D2153" t="str">
            <v>R - Susceptibility of M. tuberculosis to weak acid</v>
          </cell>
          <cell r="E2153" t="str">
            <v>Denis Anthony Mitchison</v>
          </cell>
          <cell r="F2153">
            <v>40830</v>
          </cell>
        </row>
        <row r="2154">
          <cell r="A2154" t="str">
            <v>11876-10</v>
          </cell>
          <cell r="B2154" t="str">
            <v>C</v>
          </cell>
          <cell r="C2154" t="str">
            <v>Closed</v>
          </cell>
          <cell r="D2154" t="str">
            <v>R - Genotyping</v>
          </cell>
          <cell r="E2154" t="str">
            <v>Hugh Stephen Markus</v>
          </cell>
          <cell r="F2154">
            <v>41395</v>
          </cell>
        </row>
        <row r="2155">
          <cell r="A2155" t="str">
            <v>11877-10</v>
          </cell>
          <cell r="B2155" t="str">
            <v>C</v>
          </cell>
          <cell r="C2155" t="str">
            <v>Closed</v>
          </cell>
          <cell r="D2155" t="str">
            <v>R - Assessment of the effects of agents on</v>
          </cell>
          <cell r="E2155" t="str">
            <v>Timothy John Chambers</v>
          </cell>
          <cell r="F2155">
            <v>40786</v>
          </cell>
        </row>
        <row r="2156">
          <cell r="A2156" t="str">
            <v>11878-10</v>
          </cell>
          <cell r="B2156" t="str">
            <v>C</v>
          </cell>
          <cell r="C2156" t="str">
            <v>Closed</v>
          </cell>
          <cell r="D2156" t="str">
            <v>R - Funding for a Database Administrator</v>
          </cell>
          <cell r="E2156" t="str">
            <v>John Stewart Axford</v>
          </cell>
          <cell r="F2156">
            <v>40983</v>
          </cell>
        </row>
        <row r="2157">
          <cell r="A2157" t="str">
            <v>11879-10</v>
          </cell>
          <cell r="B2157" t="str">
            <v>C</v>
          </cell>
          <cell r="C2157" t="str">
            <v>Closed</v>
          </cell>
          <cell r="D2157" t="str">
            <v>R - Regulation of extravillous trophoblast apoptosis by TNFa and nitric oxide Regulation of extravillous trophoblast apoptosis by TNFa and nitric oxide Regulation of extravillous trophoblast apoptosis by TNFa and nitric oxide</v>
          </cell>
          <cell r="E2157" t="str">
            <v>Riccardo Luca Feasey</v>
          </cell>
          <cell r="F2157">
            <v>40983</v>
          </cell>
        </row>
        <row r="2158">
          <cell r="A2158" t="str">
            <v>11880-10</v>
          </cell>
          <cell r="B2158" t="str">
            <v>C</v>
          </cell>
          <cell r="C2158" t="str">
            <v>Closed</v>
          </cell>
          <cell r="D2158" t="str">
            <v>R - Functional significance of a G-Protein beta 3 subunit polymorphism for hypertension in Afro-Caribbeans</v>
          </cell>
          <cell r="E2158" t="str">
            <v>Stephanie Janet Hazlehurst</v>
          </cell>
          <cell r="F2158">
            <v>41136</v>
          </cell>
        </row>
        <row r="2159">
          <cell r="A2159" t="str">
            <v>11881-10</v>
          </cell>
          <cell r="B2159" t="str">
            <v>C</v>
          </cell>
          <cell r="C2159" t="str">
            <v>Closed</v>
          </cell>
          <cell r="D2159" t="str">
            <v>R - Radical Solution - Killing of MRSA with various doses of ozone</v>
          </cell>
          <cell r="E2159" t="str">
            <v>Jodi Anne Lindsay</v>
          </cell>
          <cell r="F2159">
            <v>41136</v>
          </cell>
        </row>
        <row r="2160">
          <cell r="A2160" t="str">
            <v>11882-10</v>
          </cell>
          <cell r="B2160" t="str">
            <v>C</v>
          </cell>
          <cell r="C2160" t="str">
            <v>Closed</v>
          </cell>
          <cell r="D2160" t="str">
            <v>R - A Phase II Multicenter Open-Label Long Term Study of the Safety Tolerability and Effectiveness of Intravenous Antegren TM (Natalizumab) in Adolescent Crohn´s Disease Subjects who have previously participated in Study CD305.</v>
          </cell>
          <cell r="E2160" t="str">
            <v>Sally Gay Mitton</v>
          </cell>
          <cell r="F2160">
            <v>41146</v>
          </cell>
        </row>
        <row r="2161">
          <cell r="A2161" t="str">
            <v>11883-10</v>
          </cell>
          <cell r="B2161" t="str">
            <v>C</v>
          </cell>
          <cell r="C2161" t="str">
            <v>Closed</v>
          </cell>
          <cell r="D2161" t="str">
            <v>R - The effects of insulin on human ovarian follicular development</v>
          </cell>
          <cell r="E2161" t="str">
            <v>Riccardo Luca Feasey</v>
          </cell>
          <cell r="F2161">
            <v>40983</v>
          </cell>
        </row>
        <row r="2162">
          <cell r="A2162" t="str">
            <v>11884-10</v>
          </cell>
          <cell r="B2162" t="str">
            <v>C</v>
          </cell>
          <cell r="C2162" t="str">
            <v>Closed</v>
          </cell>
          <cell r="D2162" t="str">
            <v>R - The relationship between beta-amyloid hyperphosphorylated tau and other intracellular proteins in neurodegeneration</v>
          </cell>
          <cell r="E2162" t="str">
            <v>David Ceri Davies</v>
          </cell>
          <cell r="F2162">
            <v>40588</v>
          </cell>
        </row>
        <row r="2163">
          <cell r="A2163" t="str">
            <v>11885-10</v>
          </cell>
          <cell r="B2163" t="str">
            <v>C</v>
          </cell>
          <cell r="C2163" t="str">
            <v>Closed</v>
          </cell>
          <cell r="D2163" t="str">
            <v>R - Funding for a clinical training fellow Proposal for development of a diary card method of identifying and quantifying acute exacerbations of COPD</v>
          </cell>
          <cell r="E2163" t="str">
            <v>Paul Wyatt Jones</v>
          </cell>
          <cell r="F2163">
            <v>41458</v>
          </cell>
        </row>
        <row r="2164">
          <cell r="A2164" t="str">
            <v>11886-10</v>
          </cell>
          <cell r="B2164" t="str">
            <v>C</v>
          </cell>
          <cell r="C2164" t="str">
            <v>Closed</v>
          </cell>
          <cell r="D2164" t="str">
            <v>R - A phase III double-blind randomised controlled multicenter study to evaluate the efficacy of GlaxoSmithKline Biologicals´ HPV-16-18 VLP/AS04 vaccine compared to hepatitis A vaccine as control in prevention of persistent HPV-16 or HPV-18 cervical infec</v>
          </cell>
          <cell r="E2164" t="str">
            <v>David John Murdoch Lewis</v>
          </cell>
          <cell r="F2164">
            <v>41005</v>
          </cell>
        </row>
        <row r="2165">
          <cell r="A2165" t="str">
            <v>11887-10</v>
          </cell>
          <cell r="B2165" t="str">
            <v>C</v>
          </cell>
          <cell r="C2165" t="str">
            <v>Closed</v>
          </cell>
          <cell r="D2165" t="str">
            <v>R - Drug interactions with vago-vagal pathways involved in normal reflexesof the stomach in gastro-esophageal relex and in the induction of nausea and vomiting</v>
          </cell>
          <cell r="E2165" t="str">
            <v>Paul Lyn Rodney Andrews</v>
          </cell>
          <cell r="F2165">
            <v>41507</v>
          </cell>
        </row>
        <row r="2166">
          <cell r="A2166" t="str">
            <v>11888-10</v>
          </cell>
          <cell r="B2166" t="str">
            <v>C</v>
          </cell>
          <cell r="C2166" t="str">
            <v>Closed</v>
          </cell>
          <cell r="D2166" t="str">
            <v>R - Defining the pathways involved in acute and delayed chemotherapy induced emesis and the roles of tachykinins and glucocorticoids</v>
          </cell>
          <cell r="E2166" t="str">
            <v>Paul Lyn Rodney Andrews</v>
          </cell>
          <cell r="F2166">
            <v>40983</v>
          </cell>
        </row>
        <row r="2167">
          <cell r="A2167" t="str">
            <v>11889-10</v>
          </cell>
          <cell r="B2167" t="str">
            <v>C</v>
          </cell>
          <cell r="C2167" t="str">
            <v>Closed</v>
          </cell>
          <cell r="D2167" t="str">
            <v>R - Study of Heart and Renal Protection (SHARP)</v>
          </cell>
          <cell r="E2167" t="str">
            <v>David Benjamin Graeme Oliveira</v>
          </cell>
          <cell r="F2167">
            <v>40983</v>
          </cell>
        </row>
        <row r="2168">
          <cell r="A2168" t="str">
            <v>11890-10</v>
          </cell>
          <cell r="B2168" t="str">
            <v>C</v>
          </cell>
          <cell r="C2168" t="str">
            <v>Closed</v>
          </cell>
          <cell r="D2168" t="str">
            <v>R - Hotung Centre for Musculoskeletal Disorders</v>
          </cell>
          <cell r="E2168" t="str">
            <v>John Stewart Axford</v>
          </cell>
          <cell r="F2168">
            <v>41866</v>
          </cell>
        </row>
        <row r="2169">
          <cell r="A2169" t="str">
            <v>11891-10</v>
          </cell>
          <cell r="B2169" t="str">
            <v>C</v>
          </cell>
          <cell r="C2169" t="str">
            <v>Closed</v>
          </cell>
          <cell r="D2169" t="str">
            <v>R - Clinical trials - UK industry</v>
          </cell>
          <cell r="E2169" t="str">
            <v>Juan Carlos Kaski</v>
          </cell>
          <cell r="F2169">
            <v>40830</v>
          </cell>
        </row>
        <row r="2170">
          <cell r="A2170" t="str">
            <v>11892-10</v>
          </cell>
          <cell r="B2170" t="str">
            <v>C</v>
          </cell>
          <cell r="C2170" t="str">
            <v>Closed</v>
          </cell>
          <cell r="D2170" t="str">
            <v>O - Analytical Unit</v>
          </cell>
          <cell r="E2170" t="str">
            <v>Vela Uthapillai Karun Ananthan</v>
          </cell>
          <cell r="F2170">
            <v>72693</v>
          </cell>
        </row>
        <row r="2171">
          <cell r="A2171" t="str">
            <v>11893-10</v>
          </cell>
          <cell r="B2171" t="str">
            <v>C</v>
          </cell>
          <cell r="C2171" t="str">
            <v>Closed</v>
          </cell>
          <cell r="D2171" t="str">
            <v>R - New research account to run the Clinical Neurology meeting</v>
          </cell>
          <cell r="E2171" t="str">
            <v>Hannah Rutherford Cock</v>
          </cell>
          <cell r="F2171">
            <v>41146</v>
          </cell>
        </row>
        <row r="2172">
          <cell r="A2172" t="str">
            <v>11894-10</v>
          </cell>
          <cell r="B2172" t="str">
            <v>C</v>
          </cell>
          <cell r="C2172" t="str">
            <v>Closed</v>
          </cell>
          <cell r="D2172" t="str">
            <v>R - Predictable Results and Experience in Diabetes through Intensification and Control to Target: An International Variability Evaluation and Control to Target: An International Variability Evaluation</v>
          </cell>
          <cell r="E2172" t="str">
            <v>Arshia A Panahloo</v>
          </cell>
          <cell r="F2172">
            <v>41146</v>
          </cell>
        </row>
        <row r="2173">
          <cell r="A2173" t="str">
            <v>11895-10</v>
          </cell>
          <cell r="B2173" t="str">
            <v>C</v>
          </cell>
          <cell r="C2173" t="str">
            <v>Closed</v>
          </cell>
          <cell r="D2173" t="str">
            <v>R - Research on monoamine reuptake inhibitors in a rat model of sexual dysfunction</v>
          </cell>
          <cell r="E2173" t="str">
            <v>David Ceri Davies</v>
          </cell>
          <cell r="F2173">
            <v>41507</v>
          </cell>
        </row>
        <row r="2174">
          <cell r="A2174" t="str">
            <v>11896-10</v>
          </cell>
          <cell r="B2174" t="str">
            <v>C</v>
          </cell>
          <cell r="C2174" t="str">
            <v>Closed</v>
          </cell>
          <cell r="D2174" t="str">
            <v>R - Clinical Fellow in Gastroenterology - Pfizer</v>
          </cell>
          <cell r="E2174" t="str">
            <v>Stephanie Janet Hazlehurst</v>
          </cell>
          <cell r="F2174">
            <v>42124</v>
          </cell>
        </row>
        <row r="2175">
          <cell r="A2175" t="str">
            <v>11897-10</v>
          </cell>
          <cell r="B2175" t="str">
            <v>C</v>
          </cell>
          <cell r="C2175" t="str">
            <v>Closed</v>
          </cell>
          <cell r="D2175" t="str">
            <v>R - A methodological open-label cross-over controlled study to assess the effect of drugs on ventricular repolarisation and QT interval at fixed heart rates under autonomic blockade</v>
          </cell>
          <cell r="E2175" t="str">
            <v>Ekaterini Nesbitt</v>
          </cell>
          <cell r="F2175">
            <v>41136</v>
          </cell>
        </row>
        <row r="2176">
          <cell r="A2176" t="str">
            <v>11898-10</v>
          </cell>
          <cell r="B2176" t="str">
            <v>C</v>
          </cell>
          <cell r="C2176" t="str">
            <v>Closed</v>
          </cell>
          <cell r="D2176" t="str">
            <v>R - Pilot study investigating the utility of proteomic technologies for the identification of Crohn´s disease-related biomarkers</v>
          </cell>
          <cell r="E2176" t="str">
            <v>Richard Charles G Pollok</v>
          </cell>
          <cell r="F2176">
            <v>41274</v>
          </cell>
        </row>
        <row r="2177">
          <cell r="A2177" t="str">
            <v>11899-10</v>
          </cell>
          <cell r="B2177" t="str">
            <v>C</v>
          </cell>
          <cell r="C2177" t="str">
            <v>Closed</v>
          </cell>
          <cell r="D2177" t="str">
            <v>R - Unrestricted Educational Grant towards the costs of studies of the treatment of cryptococcal meningitis</v>
          </cell>
          <cell r="E2177" t="str">
            <v>Thomas Stephen Harrison</v>
          </cell>
          <cell r="F2177">
            <v>40983</v>
          </cell>
        </row>
        <row r="2178">
          <cell r="A2178" t="str">
            <v>11900-10</v>
          </cell>
          <cell r="B2178" t="str">
            <v>C</v>
          </cell>
          <cell r="C2178" t="str">
            <v>Closed</v>
          </cell>
          <cell r="D2178" t="str">
            <v>R - Physiological regulation of Ca store-operated ion channels in vascular smooth muscle.</v>
          </cell>
          <cell r="E2178" t="str">
            <v>Anthony Paul Albert</v>
          </cell>
          <cell r="F2178">
            <v>40861</v>
          </cell>
        </row>
        <row r="2179">
          <cell r="A2179" t="str">
            <v>11901-10</v>
          </cell>
          <cell r="B2179" t="str">
            <v>C</v>
          </cell>
          <cell r="C2179" t="str">
            <v>Closed</v>
          </cell>
          <cell r="D2179" t="str">
            <v>R - Characterization of chloride channels - non salary</v>
          </cell>
          <cell r="E2179" t="str">
            <v>Thomas Bruce Bolton</v>
          </cell>
          <cell r="F2179">
            <v>41136</v>
          </cell>
        </row>
        <row r="2180">
          <cell r="A2180" t="str">
            <v>11902-10</v>
          </cell>
          <cell r="B2180" t="str">
            <v>C</v>
          </cell>
          <cell r="C2180" t="str">
            <v>Closed</v>
          </cell>
          <cell r="D2180" t="str">
            <v>R - Rituximab clinical trials</v>
          </cell>
          <cell r="E2180" t="str">
            <v>Ruth Pettengell</v>
          </cell>
          <cell r="F2180">
            <v>41146</v>
          </cell>
        </row>
        <row r="2181">
          <cell r="A2181" t="str">
            <v>11903-10</v>
          </cell>
          <cell r="B2181" t="str">
            <v>C</v>
          </cell>
          <cell r="C2181" t="str">
            <v>Closed</v>
          </cell>
          <cell r="D2181" t="str">
            <v>R - ACTIVE - Atrial Fibrilation Clopidogrel Trial with Irbesartan for prevention of Vasuclar Events</v>
          </cell>
          <cell r="E2181" t="str">
            <v>Ekaterini Nesbitt</v>
          </cell>
          <cell r="F2181">
            <v>41502</v>
          </cell>
        </row>
        <row r="2182">
          <cell r="A2182" t="str">
            <v>11904-10</v>
          </cell>
          <cell r="B2182" t="str">
            <v>C</v>
          </cell>
          <cell r="C2182" t="str">
            <v>Closed</v>
          </cell>
          <cell r="D2182" t="str">
            <v>R - To compare the efficacy safety and tolerability of Topical NO therapy with placebo in patients with Mycobacterium ulcerans disease</v>
          </cell>
          <cell r="E2182" t="str">
            <v>Mark Harding Wansbrough-Jones</v>
          </cell>
          <cell r="F2182">
            <v>41146</v>
          </cell>
        </row>
        <row r="2183">
          <cell r="A2183" t="str">
            <v>11905-10</v>
          </cell>
          <cell r="B2183" t="str">
            <v>C</v>
          </cell>
          <cell r="C2183" t="str">
            <v>Closed</v>
          </cell>
          <cell r="D2183" t="str">
            <v>R - Donation for bone marrow research</v>
          </cell>
          <cell r="E2183" t="str">
            <v>Sarah Elizabeth Ball</v>
          </cell>
          <cell r="F2183">
            <v>41146</v>
          </cell>
        </row>
        <row r="2184">
          <cell r="A2184" t="str">
            <v>11906-10</v>
          </cell>
          <cell r="B2184" t="str">
            <v>C</v>
          </cell>
          <cell r="C2184" t="str">
            <v>Closed</v>
          </cell>
          <cell r="D2184" t="str">
            <v>R - To identify the predictive value of family history and molecular changes in polyps through colonoscopic surveillance in individuals with a es in polyps through colonoscopic surveillance in individuals with a family histroy of colorectal cancer family</v>
          </cell>
          <cell r="E2184" t="str">
            <v>Shirley Victoria Hodgson</v>
          </cell>
          <cell r="F2184">
            <v>40891</v>
          </cell>
        </row>
        <row r="2185">
          <cell r="A2185" t="str">
            <v>11907-10</v>
          </cell>
          <cell r="B2185" t="str">
            <v>C</v>
          </cell>
          <cell r="C2185" t="str">
            <v>Closed</v>
          </cell>
          <cell r="D2185" t="str">
            <v>R - Prevention of cerebrovascular and cardiovascular events of ischaemic origin with terutroban in patients with a history of ischaemic stroke or transient ischaemic attack. The PERFORM Study: An international, randomised, double-blind, two-parallel group</v>
          </cell>
          <cell r="E2185" t="str">
            <v>Hugh Stephen Markus</v>
          </cell>
          <cell r="F2185">
            <v>41376</v>
          </cell>
        </row>
        <row r="2186">
          <cell r="A2186" t="str">
            <v>11908-10</v>
          </cell>
          <cell r="B2186" t="str">
            <v>C</v>
          </cell>
          <cell r="C2186" t="str">
            <v>Closed</v>
          </cell>
          <cell r="D2186" t="str">
            <v>R - An open-label randomised study of multi-cycle dose intensive carboplatin/paclitaxel with pegfilgrastim supported by haemopoietic progenitor cell re-infusion in whole blood</v>
          </cell>
          <cell r="E2186" t="str">
            <v>Ruth Pettengell</v>
          </cell>
          <cell r="F2186">
            <v>41146</v>
          </cell>
        </row>
        <row r="2187">
          <cell r="A2187" t="str">
            <v>11909-10</v>
          </cell>
          <cell r="B2187" t="str">
            <v>C</v>
          </cell>
          <cell r="C2187" t="str">
            <v>Closed</v>
          </cell>
          <cell r="D2187" t="str">
            <v>R - Travel grant for ASCO and Davos Conferences 2004</v>
          </cell>
          <cell r="E2187" t="str">
            <v>Kay Winifred Colston</v>
          </cell>
          <cell r="F2187">
            <v>41136</v>
          </cell>
        </row>
        <row r="2188">
          <cell r="A2188" t="str">
            <v>11910-10</v>
          </cell>
          <cell r="B2188" t="str">
            <v>C</v>
          </cell>
          <cell r="C2188" t="str">
            <v>Closed</v>
          </cell>
          <cell r="D2188" t="str">
            <v>R - Efficacy and safety of a single dose of 14.8 MB/kgx0dx0a(0.4mCi/kg) Y-ibritumomab tiuxetan (Zevalin) in patients with relapsed or refractory diffuse large B-cell lymphoma not appropriate for autologous stem cell transplantation. An open-labeled clinic</v>
          </cell>
          <cell r="E2188" t="str">
            <v>Ruth Pettengell</v>
          </cell>
          <cell r="F2188">
            <v>41166</v>
          </cell>
        </row>
        <row r="2189">
          <cell r="A2189" t="str">
            <v>11911-10</v>
          </cell>
          <cell r="B2189" t="str">
            <v>C</v>
          </cell>
          <cell r="C2189" t="str">
            <v>Closed</v>
          </cell>
          <cell r="D2189" t="str">
            <v>R - NEERA SUNAK INDUSTRIAL PLACEMENT</v>
          </cell>
          <cell r="E2189" t="str">
            <v>Anthony Edwin Michael</v>
          </cell>
          <cell r="F2189">
            <v>41146</v>
          </cell>
        </row>
        <row r="2190">
          <cell r="A2190" t="str">
            <v>11912-10</v>
          </cell>
          <cell r="B2190" t="str">
            <v>C</v>
          </cell>
          <cell r="C2190" t="str">
            <v>Closed</v>
          </cell>
          <cell r="D2190" t="str">
            <v>R - Characterisation of ion channels encoded by KCNQ and ether-a-go-go-related genes in vascular smooth muscle</v>
          </cell>
          <cell r="E2190" t="str">
            <v>Iain Andrew Greenwood</v>
          </cell>
          <cell r="F2190">
            <v>41136</v>
          </cell>
        </row>
        <row r="2191">
          <cell r="A2191" t="str">
            <v>11913-10</v>
          </cell>
          <cell r="B2191" t="str">
            <v>C</v>
          </cell>
          <cell r="C2191" t="str">
            <v>Closed</v>
          </cell>
          <cell r="D2191" t="str">
            <v>R - Phase 3, randomized, active controlled, double blind, trial evaluatingthe safety tolerability and immunogenicity of 13 valent pneumococcal conjugate vaccine in healthy infants given with routine pediatric vaccinations in the UK</v>
          </cell>
          <cell r="E2191" t="str">
            <v>Paul Trafford Heath</v>
          </cell>
          <cell r="F2191">
            <v>41136</v>
          </cell>
        </row>
        <row r="2192">
          <cell r="A2192" t="str">
            <v>11914-10</v>
          </cell>
          <cell r="B2192" t="str">
            <v>C</v>
          </cell>
          <cell r="C2192" t="str">
            <v>Closed</v>
          </cell>
          <cell r="D2192" t="str">
            <v>R - A placebo controlled, double blind parallel arm trial to assess the efficacy of dronedarone 400mg bid for the prevention of cardiovascular hospitalisation or death from any cause in patients with atrial fibrillation/atrial flutter</v>
          </cell>
          <cell r="E2192" t="str">
            <v>Ekaterini Nesbitt</v>
          </cell>
          <cell r="F2192">
            <v>41136</v>
          </cell>
        </row>
        <row r="2193">
          <cell r="A2193" t="str">
            <v>11915-10</v>
          </cell>
          <cell r="B2193" t="str">
            <v>C</v>
          </cell>
          <cell r="C2193" t="str">
            <v>Closed</v>
          </cell>
          <cell r="D2193" t="str">
            <v>R - Randomized comparison of a two month regimen of irbesartan versus enalapril on cardiovascular markers in patients with acute syndrome without ST segment elevation</v>
          </cell>
          <cell r="E2193" t="str">
            <v>Juan Carlos Kaski</v>
          </cell>
          <cell r="F2193">
            <v>40435</v>
          </cell>
        </row>
        <row r="2194">
          <cell r="A2194" t="str">
            <v>11916-10</v>
          </cell>
          <cell r="B2194" t="str">
            <v>C</v>
          </cell>
          <cell r="C2194" t="str">
            <v>Closed</v>
          </cell>
          <cell r="D2194" t="str">
            <v>R - Data collection ROCHE</v>
          </cell>
          <cell r="E2194" t="str">
            <v>Simon De Lusignan</v>
          </cell>
          <cell r="F2194">
            <v>40543</v>
          </cell>
        </row>
        <row r="2195">
          <cell r="A2195" t="str">
            <v>11917-10</v>
          </cell>
          <cell r="B2195" t="str">
            <v>C</v>
          </cell>
          <cell r="C2195" t="str">
            <v>Closed</v>
          </cell>
          <cell r="D2195" t="str">
            <v>R - Activity of J against Mycobacterium TB in macrophages</v>
          </cell>
          <cell r="E2195" t="str">
            <v>Denis Anthony Mitchison</v>
          </cell>
          <cell r="F2195">
            <v>41146</v>
          </cell>
        </row>
        <row r="2196">
          <cell r="A2196" t="str">
            <v>11918-10</v>
          </cell>
          <cell r="B2196" t="str">
            <v>C</v>
          </cell>
          <cell r="C2196" t="str">
            <v>Closed</v>
          </cell>
          <cell r="D2196" t="str">
            <v>R - Investigation of the nature and significance of neurodegenerative change identified by in vivo MRI in a double transgenic model of Alzheimer´s disease</v>
          </cell>
          <cell r="E2196" t="str">
            <v>David Ceri Davies</v>
          </cell>
          <cell r="F2196">
            <v>41460</v>
          </cell>
        </row>
        <row r="2197">
          <cell r="A2197" t="str">
            <v>11919-10</v>
          </cell>
          <cell r="B2197" t="str">
            <v>C</v>
          </cell>
          <cell r="C2197" t="str">
            <v>Closed</v>
          </cell>
          <cell r="D2197" t="str">
            <v>R - CICL670A2203: A Study to provide expanded access of EXJADE (desferasirox) to patients with congenital disorders of red blood cells and chronic iron overload from blood transfusions who cannot addequately be treated with other locallt approved iron che</v>
          </cell>
          <cell r="E2197" t="str">
            <v>Sarah Elizabeth Ball</v>
          </cell>
          <cell r="F2197">
            <v>41146</v>
          </cell>
        </row>
        <row r="2198">
          <cell r="A2198" t="str">
            <v>11920-10</v>
          </cell>
          <cell r="B2198" t="str">
            <v>C</v>
          </cell>
          <cell r="C2198" t="str">
            <v>Closed</v>
          </cell>
          <cell r="D2198" t="str">
            <v>R - A double blind randomised two arm parallel group international multi-centre trial of HuMax-CD20, a fully human monoclonal anti-CD20 antibody in patients with Follicular Lymphoma who are refractory to rituximab in combination with chemotherapy</v>
          </cell>
          <cell r="E2198" t="str">
            <v>Ruth Pettengell</v>
          </cell>
          <cell r="F2198">
            <v>41146</v>
          </cell>
        </row>
        <row r="2199">
          <cell r="A2199" t="str">
            <v>11921-10</v>
          </cell>
          <cell r="B2199" t="str">
            <v>C</v>
          </cell>
          <cell r="C2199" t="str">
            <v>Closed</v>
          </cell>
          <cell r="D2199" t="str">
            <v>R - CAMIRA Effects of an ARB on Microcirculation in Essential Hypertension</v>
          </cell>
          <cell r="E2199" t="str">
            <v>Tarek Francis Tewfik Antonios</v>
          </cell>
          <cell r="F2199">
            <v>42124</v>
          </cell>
        </row>
        <row r="2200">
          <cell r="A2200" t="str">
            <v>11922-10</v>
          </cell>
          <cell r="B2200" t="str">
            <v>C</v>
          </cell>
          <cell r="C2200" t="str">
            <v>Closed</v>
          </cell>
          <cell r="D2200" t="str">
            <v>R - Therapeutic drug monitoring service (TDM) for retrovirals</v>
          </cell>
          <cell r="E2200" t="str">
            <v>Tariq Sadiq</v>
          </cell>
          <cell r="F2200">
            <v>40983</v>
          </cell>
        </row>
        <row r="2201">
          <cell r="A2201" t="str">
            <v>11923-10</v>
          </cell>
          <cell r="B2201" t="str">
            <v>C</v>
          </cell>
          <cell r="C2201" t="str">
            <v>Closed</v>
          </cell>
          <cell r="D2201" t="str">
            <v>R - A pilot Lymphoscintigraphic study of the effect of manual lymphatic drainage on cutaneous lymph clearance in the human face</v>
          </cell>
          <cell r="E2201" t="str">
            <v>Peter Sydney Mortimer</v>
          </cell>
          <cell r="F2201">
            <v>41274</v>
          </cell>
        </row>
        <row r="2202">
          <cell r="A2202" t="str">
            <v>11924-10</v>
          </cell>
          <cell r="B2202" t="str">
            <v>C</v>
          </cell>
          <cell r="C2202" t="str">
            <v>Closed</v>
          </cell>
          <cell r="D2202" t="str">
            <v>R - Effect of inhalation of tiotropium once daily 18 mcg versus salmeteroltwice daily 50 mcg on time to first exacerbation in COPD patients (a randomised, double-blind, double-dummy, parallel group, one-year study)</v>
          </cell>
          <cell r="E2202" t="str">
            <v>Paul Wyatt Jones</v>
          </cell>
          <cell r="F2202">
            <v>40633</v>
          </cell>
        </row>
        <row r="2203">
          <cell r="A2203" t="str">
            <v>11925-10</v>
          </cell>
          <cell r="B2203" t="str">
            <v>C</v>
          </cell>
          <cell r="C2203" t="str">
            <v>Closed</v>
          </cell>
          <cell r="D2203" t="str">
            <v>R - Impact of prevenar on the burden of disease due to Otitis Media in children in the UK</v>
          </cell>
          <cell r="E2203" t="str">
            <v>Michael Roy Sharland</v>
          </cell>
          <cell r="F2203">
            <v>41507</v>
          </cell>
        </row>
        <row r="2204">
          <cell r="A2204" t="str">
            <v>11926-10</v>
          </cell>
          <cell r="B2204" t="str">
            <v>C</v>
          </cell>
          <cell r="C2204" t="str">
            <v>Closed</v>
          </cell>
          <cell r="D2204" t="str">
            <v>R - TIMI Study</v>
          </cell>
          <cell r="E2204" t="str">
            <v>Juan Carlos Kaski</v>
          </cell>
          <cell r="F2204">
            <v>41511</v>
          </cell>
        </row>
        <row r="2205">
          <cell r="A2205" t="str">
            <v>11927-10</v>
          </cell>
          <cell r="B2205" t="str">
            <v>C</v>
          </cell>
          <cell r="C2205" t="str">
            <v>Closed</v>
          </cell>
          <cell r="D2205" t="str">
            <v>R - 12 month open label, randomized multicenter study evaluating efficacy,safety and tolerability of oral AEB071 plus tacrolimus (converted to myfortic after 3 months), vs myfortic plus tacrolimus in de novo renal transplant recipients</v>
          </cell>
          <cell r="E2205" t="str">
            <v>Iain Angus MacGregor MacPhee</v>
          </cell>
          <cell r="F2205">
            <v>40588</v>
          </cell>
        </row>
        <row r="2206">
          <cell r="A2206" t="str">
            <v>11928-10</v>
          </cell>
          <cell r="B2206" t="str">
            <v>C</v>
          </cell>
          <cell r="C2206" t="str">
            <v>Closed</v>
          </cell>
          <cell r="D2206" t="str">
            <v>R - Perindopril Amlodipine Regimen versus AT1-Receptor Blocker/thiazide: acomparison of Blood pressure lowering: Efficacy and Safety. A randomised, double blind, 9 month study of the efficacy and safety of four uptitrated doses of oral fixed combination o</v>
          </cell>
          <cell r="E2206" t="str">
            <v>Graham Alexander MacGregor</v>
          </cell>
          <cell r="F2206">
            <v>41146</v>
          </cell>
        </row>
        <row r="2207">
          <cell r="A2207" t="str">
            <v>11929-10</v>
          </cell>
          <cell r="B2207" t="str">
            <v>C</v>
          </cell>
          <cell r="C2207" t="str">
            <v>Closed</v>
          </cell>
          <cell r="D2207" t="str">
            <v>R - Longitudinal Assessment of Serological Biomarkers in patients with stable coronary heart disease</v>
          </cell>
          <cell r="E2207" t="str">
            <v>Juan Carlos Kaski</v>
          </cell>
          <cell r="F2207">
            <v>41146</v>
          </cell>
        </row>
        <row r="2208">
          <cell r="A2208" t="str">
            <v>11930-10</v>
          </cell>
          <cell r="B2208" t="str">
            <v>C</v>
          </cell>
          <cell r="C2208" t="str">
            <v>Closed</v>
          </cell>
          <cell r="D2208" t="str">
            <v>R - An observational study of patient cohorts who previously received longterm treatment with pioglitazone or placebo in addition to existing anti diabetic medications</v>
          </cell>
          <cell r="E2208" t="str">
            <v>John Adam Dormandy</v>
          </cell>
          <cell r="F2208">
            <v>40588</v>
          </cell>
        </row>
        <row r="2209">
          <cell r="A2209" t="str">
            <v>11931-10</v>
          </cell>
          <cell r="B2209" t="str">
            <v>C</v>
          </cell>
          <cell r="C2209" t="str">
            <v>Closed</v>
          </cell>
          <cell r="D2209" t="str">
            <v>R - A twelve week, randomized, double-blind, parallel-group, multicentre study to evaluate the efficacy and safety of the combination of aliskiren/ramipril/amlodipine compared to the combinations of ramipril/amlodipie and aliskiren/amlodipine in patients</v>
          </cell>
          <cell r="E2209" t="str">
            <v>Tarek Francis Tewfik Antonios</v>
          </cell>
          <cell r="F2209">
            <v>41146</v>
          </cell>
        </row>
        <row r="2210">
          <cell r="A2210" t="str">
            <v>11932-10</v>
          </cell>
          <cell r="B2210" t="str">
            <v>C</v>
          </cell>
          <cell r="C2210" t="str">
            <v>Closed</v>
          </cell>
          <cell r="D2210" t="str">
            <v>R - V72P12: Phase 2b, open-Label, Randomised, Parallel-Group, Multi-CentreStudy to Evaluate the Safety, Tolerability and Immunogenicity of Novartis Meningococcal B Recombinant Vaccine when Administered with orwithout Routine Infant Vaccinations to Healthy</v>
          </cell>
          <cell r="E2210" t="str">
            <v>Paul Trafford Heath</v>
          </cell>
          <cell r="F2210">
            <v>41136</v>
          </cell>
        </row>
        <row r="2211">
          <cell r="A2211" t="str">
            <v>11933-10</v>
          </cell>
          <cell r="B2211" t="str">
            <v>C</v>
          </cell>
          <cell r="C2211" t="str">
            <v>Closed</v>
          </cell>
          <cell r="D2211" t="str">
            <v>R - To Enhance and Prevent Hepatitis C in Drug Users</v>
          </cell>
          <cell r="E2211" t="str">
            <v>Daniel Michael Forton</v>
          </cell>
          <cell r="F2211">
            <v>42582</v>
          </cell>
        </row>
        <row r="2212">
          <cell r="A2212" t="str">
            <v>11934-10</v>
          </cell>
          <cell r="B2212" t="str">
            <v>C</v>
          </cell>
          <cell r="C2212" t="str">
            <v>Closed</v>
          </cell>
          <cell r="D2212" t="str">
            <v>R - A candidate gene study with the aim of</v>
          </cell>
          <cell r="E2212" t="str">
            <v>Elijah Raphael Behr</v>
          </cell>
          <cell r="F2212">
            <v>41274</v>
          </cell>
        </row>
        <row r="2213">
          <cell r="A2213" t="str">
            <v>11935-10</v>
          </cell>
          <cell r="B2213" t="str">
            <v>C</v>
          </cell>
          <cell r="C2213" t="str">
            <v>Closed</v>
          </cell>
          <cell r="D2213" t="str">
            <v>R - Funding for Heart Failure Research Nurse</v>
          </cell>
          <cell r="E2213" t="str">
            <v>Elijah Raphael Behr</v>
          </cell>
          <cell r="F2213">
            <v>41876</v>
          </cell>
        </row>
        <row r="2214">
          <cell r="A2214" t="str">
            <v>11936-10</v>
          </cell>
          <cell r="B2214" t="str">
            <v>C</v>
          </cell>
          <cell r="C2214" t="str">
            <v>Closed</v>
          </cell>
          <cell r="D2214" t="str">
            <v>R - Study in healthy children of GSK Biologicals DTPa- IPV/Hib-MenC-TT vaccine, GSK2197870A, coadministered with Prevenar as a three-dose primary vaccination course in infancy followed by a booster dose of Menitorix at 12 months of age.</v>
          </cell>
          <cell r="E2214" t="str">
            <v>Paul Trafford Heath</v>
          </cell>
          <cell r="F2214">
            <v>41146</v>
          </cell>
        </row>
        <row r="2215">
          <cell r="A2215" t="str">
            <v>11937-10</v>
          </cell>
          <cell r="B2215" t="str">
            <v>C</v>
          </cell>
          <cell r="C2215" t="str">
            <v>Closed</v>
          </cell>
          <cell r="D2215" t="str">
            <v>R - ENGAGE - AF TIMI recharge NHS Trust</v>
          </cell>
          <cell r="E2215" t="str">
            <v>Ekaterini Nesbitt</v>
          </cell>
          <cell r="F2215">
            <v>41882</v>
          </cell>
        </row>
        <row r="2216">
          <cell r="A2216" t="str">
            <v>11938-10</v>
          </cell>
          <cell r="B2216" t="str">
            <v>C</v>
          </cell>
          <cell r="C2216" t="str">
            <v>Closed</v>
          </cell>
          <cell r="D2216" t="str">
            <v>R - The influence of CYP3A5 and ABCB1 genotype on the pharmacokinetics of twice daily tacrolimus and Advagraf</v>
          </cell>
          <cell r="E2216" t="str">
            <v>Iain Angus MacGregor MacPhee</v>
          </cell>
          <cell r="F2216">
            <v>42400</v>
          </cell>
        </row>
        <row r="2217">
          <cell r="A2217" t="str">
            <v>11939-10</v>
          </cell>
          <cell r="B2217" t="str">
            <v>C</v>
          </cell>
          <cell r="C2217" t="str">
            <v>Closed</v>
          </cell>
          <cell r="D2217" t="str">
            <v>R - Inherited disease and patients with risk</v>
          </cell>
          <cell r="E2217" t="str">
            <v>Elijah Raphael Behr</v>
          </cell>
          <cell r="F2217">
            <v>41146</v>
          </cell>
        </row>
        <row r="2218">
          <cell r="A2218" t="str">
            <v>11940-10</v>
          </cell>
          <cell r="B2218" t="str">
            <v>C</v>
          </cell>
          <cell r="C2218" t="str">
            <v>Closed</v>
          </cell>
          <cell r="D2218" t="str">
            <v>R - Fluticasone Furoate/GW642444 with COPD</v>
          </cell>
          <cell r="E2218" t="str">
            <v>Paul Wyatt Jones</v>
          </cell>
          <cell r="F2218">
            <v>41458</v>
          </cell>
        </row>
        <row r="2219">
          <cell r="A2219" t="str">
            <v>11941-10</v>
          </cell>
          <cell r="B2219" t="str">
            <v>C</v>
          </cell>
          <cell r="C2219" t="str">
            <v>Closed</v>
          </cell>
          <cell r="D2219" t="str">
            <v>R - neoFUNGAL</v>
          </cell>
          <cell r="E2219" t="str">
            <v>Paul Trafford Heath</v>
          </cell>
          <cell r="F2219">
            <v>41166</v>
          </cell>
        </row>
        <row r="2220">
          <cell r="A2220" t="str">
            <v>11942-10</v>
          </cell>
          <cell r="B2220" t="str">
            <v>C</v>
          </cell>
          <cell r="C2220" t="str">
            <v>Closed</v>
          </cell>
          <cell r="D2220" t="str">
            <v>R - A pharmacogenetic approach to Immunosuppression for renal transplantation</v>
          </cell>
          <cell r="E2220" t="str">
            <v>Iain Angus MacGregor MacPhee</v>
          </cell>
          <cell r="F2220">
            <v>41274</v>
          </cell>
        </row>
        <row r="2221">
          <cell r="A2221" t="str">
            <v>11943-10</v>
          </cell>
          <cell r="B2221" t="str">
            <v>C</v>
          </cell>
          <cell r="C2221" t="str">
            <v>Closed</v>
          </cell>
          <cell r="D2221" t="str">
            <v>R - Trial of umbilical and fetal flow in Europe (TRUFFLE)</v>
          </cell>
          <cell r="E2221" t="str">
            <v>Baskaran Thilaganathan</v>
          </cell>
          <cell r="F2221">
            <v>41136</v>
          </cell>
        </row>
        <row r="2222">
          <cell r="A2222" t="str">
            <v>11944-10</v>
          </cell>
          <cell r="B2222" t="str">
            <v>C</v>
          </cell>
          <cell r="C2222" t="str">
            <v>Closed</v>
          </cell>
          <cell r="D2222" t="str">
            <v>R - Linkage and mutation analysis in two forms of primary lymphoedema</v>
          </cell>
          <cell r="E2222" t="str">
            <v>Stephen Jeffery</v>
          </cell>
          <cell r="F2222">
            <v>40673</v>
          </cell>
        </row>
        <row r="2223">
          <cell r="A2223" t="str">
            <v>11945-10</v>
          </cell>
          <cell r="B2223" t="str">
            <v>C</v>
          </cell>
          <cell r="C2223" t="str">
            <v>Closed</v>
          </cell>
          <cell r="D2223" t="str">
            <v>R - Family carers´ perspectives of psychological problems in caring for relatives who have had a stroke</v>
          </cell>
          <cell r="E2223" t="str">
            <v>Ann Mackenzie</v>
          </cell>
          <cell r="F2223">
            <v>41796</v>
          </cell>
        </row>
        <row r="2224">
          <cell r="A2224" t="str">
            <v>11946-10</v>
          </cell>
          <cell r="B2224" t="str">
            <v>C</v>
          </cell>
          <cell r="C2224" t="str">
            <v>Closed</v>
          </cell>
          <cell r="D2224" t="str">
            <v>R - Treatment Guidelines for St George´s Hospital</v>
          </cell>
          <cell r="E2224" t="str">
            <v>Teck Kean Khong</v>
          </cell>
          <cell r="F2224">
            <v>40999</v>
          </cell>
        </row>
        <row r="2225">
          <cell r="A2225" t="str">
            <v>11947-10</v>
          </cell>
          <cell r="B2225" t="str">
            <v>C</v>
          </cell>
          <cell r="C2225" t="str">
            <v>Closed</v>
          </cell>
          <cell r="D2225" t="str">
            <v>R - DNA Microarray for the rapid daignosis of meningitis and encephalitis</v>
          </cell>
          <cell r="E2225" t="str">
            <v>Dr P S Rice</v>
          </cell>
          <cell r="F2225">
            <v>40983</v>
          </cell>
        </row>
        <row r="2226">
          <cell r="A2226" t="str">
            <v>11948-10</v>
          </cell>
          <cell r="B2226" t="str">
            <v>C</v>
          </cell>
          <cell r="C2226" t="str">
            <v>Closed</v>
          </cell>
          <cell r="D2226" t="str">
            <v>R - Neonatal infection surveillance electronic database (NeonIN)</v>
          </cell>
          <cell r="E2226" t="str">
            <v>Paul Trafford Heath</v>
          </cell>
          <cell r="F2226">
            <v>40786</v>
          </cell>
        </row>
        <row r="2227">
          <cell r="A2227" t="str">
            <v>11949-10</v>
          </cell>
          <cell r="B2227" t="str">
            <v>C</v>
          </cell>
          <cell r="C2227" t="str">
            <v>Closed</v>
          </cell>
          <cell r="D2227" t="str">
            <v>R - Predictive protein biomarkers of the hypersensitivity reaction associated with the non-nucleoside reverse transcriptase inhibitor, nevirapine</v>
          </cell>
          <cell r="E2227" t="str">
            <v>Tariq Sadiq</v>
          </cell>
          <cell r="F2227">
            <v>41274</v>
          </cell>
        </row>
        <row r="2228">
          <cell r="A2228" t="str">
            <v>11950-10</v>
          </cell>
          <cell r="B2228" t="str">
            <v>C</v>
          </cell>
          <cell r="C2228" t="str">
            <v>Closed</v>
          </cell>
          <cell r="D2228" t="str">
            <v>R - Does a modest salt reduction affect blood pressure and target organ damage in individuals with impaired glucose tolerance and diet controlled type 2 diabetes mellitus?</v>
          </cell>
          <cell r="E2228" t="str">
            <v>Alison Hasselder</v>
          </cell>
          <cell r="F2228">
            <v>41796</v>
          </cell>
        </row>
        <row r="2229">
          <cell r="A2229" t="str">
            <v>11951-10</v>
          </cell>
          <cell r="B2229" t="str">
            <v>C</v>
          </cell>
          <cell r="C2229" t="str">
            <v>Closed</v>
          </cell>
          <cell r="D2229" t="str">
            <v>R - Antigenic specificity of CD4 &amp; CD28 null T cells in uinstable angina</v>
          </cell>
          <cell r="E2229" t="str">
            <v>Christina Baboonian</v>
          </cell>
          <cell r="F2229">
            <v>41136</v>
          </cell>
        </row>
        <row r="2230">
          <cell r="A2230" t="str">
            <v>11952-10</v>
          </cell>
          <cell r="B2230" t="str">
            <v>C</v>
          </cell>
          <cell r="C2230" t="str">
            <v>Closed</v>
          </cell>
          <cell r="D2230" t="str">
            <v>R - SGH OVERHEADS HOLDING ACCOUNT</v>
          </cell>
          <cell r="E2230" t="str">
            <v>Helen Jane Boland</v>
          </cell>
          <cell r="F2230">
            <v>41000</v>
          </cell>
        </row>
        <row r="2231">
          <cell r="A2231" t="str">
            <v>11953-10</v>
          </cell>
          <cell r="B2231" t="str">
            <v>C</v>
          </cell>
          <cell r="C2231" t="str">
            <v>Closed</v>
          </cell>
          <cell r="D2231" t="str">
            <v>R - Medtronic sponsored Clinical Res Fellow</v>
          </cell>
          <cell r="E2231" t="str">
            <v>Lisa Anderson</v>
          </cell>
          <cell r="F2231">
            <v>41507</v>
          </cell>
        </row>
        <row r="2232">
          <cell r="A2232" t="str">
            <v>11954-10</v>
          </cell>
          <cell r="B2232" t="str">
            <v>C</v>
          </cell>
          <cell r="C2232" t="str">
            <v>Closed</v>
          </cell>
          <cell r="D2232" t="str">
            <v>N1 - CLRN funding for Stroke Research</v>
          </cell>
          <cell r="E2232" t="str">
            <v>Susan Anne McPheat</v>
          </cell>
          <cell r="F2232">
            <v>43434</v>
          </cell>
        </row>
        <row r="2233">
          <cell r="A2233" t="str">
            <v>11954-11</v>
          </cell>
          <cell r="B2233" t="str">
            <v>C</v>
          </cell>
          <cell r="C2233" t="str">
            <v>Closed</v>
          </cell>
          <cell r="D2233" t="str">
            <v>N - CLRN funding for Stroke Research</v>
          </cell>
          <cell r="E2233" t="str">
            <v>Stephanie Janet Hazlehurst</v>
          </cell>
          <cell r="F2233">
            <v>42216</v>
          </cell>
        </row>
        <row r="2234">
          <cell r="A2234" t="str">
            <v>11954-12</v>
          </cell>
          <cell r="B2234" t="str">
            <v>C</v>
          </cell>
          <cell r="C2234" t="str">
            <v>Closed</v>
          </cell>
          <cell r="D2234" t="str">
            <v>N1 - CRN funding for Stroke Research at Kings</v>
          </cell>
          <cell r="E2234" t="str">
            <v>Susan Gaye Hadfield</v>
          </cell>
          <cell r="F2234">
            <v>41943</v>
          </cell>
        </row>
        <row r="2235">
          <cell r="A2235" t="str">
            <v>11954-13</v>
          </cell>
          <cell r="B2235" t="str">
            <v>C</v>
          </cell>
          <cell r="C2235" t="str">
            <v>Closed</v>
          </cell>
          <cell r="D2235" t="str">
            <v>N1 - CRN funding for Stroke Research at Croydon</v>
          </cell>
          <cell r="E2235" t="str">
            <v>Stephanie Janet Hazlehurst</v>
          </cell>
          <cell r="F2235">
            <v>42094</v>
          </cell>
        </row>
        <row r="2236">
          <cell r="A2236" t="str">
            <v>11955-10</v>
          </cell>
          <cell r="B2236" t="str">
            <v>C</v>
          </cell>
          <cell r="C2236" t="str">
            <v>Closed</v>
          </cell>
          <cell r="D2236" t="str">
            <v>R - Funding for Research Nurse</v>
          </cell>
          <cell r="E2236" t="str">
            <v>Lisa Anderson</v>
          </cell>
          <cell r="F2236">
            <v>41151</v>
          </cell>
        </row>
        <row r="2237">
          <cell r="A2237" t="str">
            <v>11956-10</v>
          </cell>
          <cell r="B2237" t="str">
            <v>C</v>
          </cell>
          <cell r="C2237" t="str">
            <v>Closed</v>
          </cell>
          <cell r="D2237" t="str">
            <v>R - Funding for Clinical Research Fellow</v>
          </cell>
          <cell r="E2237" t="str">
            <v>Mark M Gallagher</v>
          </cell>
          <cell r="F2237">
            <v>41507</v>
          </cell>
        </row>
        <row r="2238">
          <cell r="A2238" t="str">
            <v>11957-10</v>
          </cell>
          <cell r="B2238" t="str">
            <v>C</v>
          </cell>
          <cell r="C2238" t="str">
            <v>Closed</v>
          </cell>
          <cell r="D2238" t="str">
            <v>R - R&amp;D 03/04 Projects</v>
          </cell>
          <cell r="E2238" t="str">
            <v>Helen Jane Boland</v>
          </cell>
          <cell r="F2238">
            <v>40983</v>
          </cell>
        </row>
        <row r="2239">
          <cell r="A2239" t="str">
            <v>11958-10</v>
          </cell>
          <cell r="B2239" t="str">
            <v>C</v>
          </cell>
          <cell r="C2239" t="str">
            <v>Closed</v>
          </cell>
          <cell r="D2239" t="str">
            <v>R - Pilot project to evaluate the effectiveness and acceptability of single session brief counselling for the prevention of substance misuse in pregnant adolescents</v>
          </cell>
          <cell r="E2239" t="str">
            <v>Mohammed Abou-Saleh</v>
          </cell>
          <cell r="F2239">
            <v>41136</v>
          </cell>
        </row>
        <row r="2240">
          <cell r="A2240" t="str">
            <v>11959-10</v>
          </cell>
          <cell r="B2240" t="str">
            <v>C</v>
          </cell>
          <cell r="C2240" t="str">
            <v>Closed</v>
          </cell>
          <cell r="D2240" t="str">
            <v>R - Assessing the validity of the Disability Distress Assessment tool: a pilot study</v>
          </cell>
          <cell r="E2240" t="str">
            <v>Helen Jane Boland</v>
          </cell>
          <cell r="F2240">
            <v>40983</v>
          </cell>
        </row>
        <row r="2241">
          <cell r="A2241" t="str">
            <v>11960-10</v>
          </cell>
          <cell r="B2241" t="str">
            <v>C</v>
          </cell>
          <cell r="C2241" t="str">
            <v>Closed</v>
          </cell>
          <cell r="D2241" t="str">
            <v>R - Characterisation of Endothelial Progenitor Cells in Patients Characterisation of Endothelial Progenitor Cells in Patients undergoing Coronary Artery Bypass Surgery From pathogenesis to therapy undergoing Coronary Artery Bypass Surgery From pathogenesi</v>
          </cell>
          <cell r="E2241" t="str">
            <v>Melanie Rose Monteiro</v>
          </cell>
          <cell r="F2241">
            <v>40830</v>
          </cell>
        </row>
        <row r="2242">
          <cell r="A2242" t="str">
            <v>11961-10</v>
          </cell>
          <cell r="B2242" t="str">
            <v>C</v>
          </cell>
          <cell r="C2242" t="str">
            <v>Closed</v>
          </cell>
          <cell r="D2242" t="str">
            <v>R - Mentally Disordered Offenders Policy Research Unit</v>
          </cell>
          <cell r="E2242" t="str">
            <v>Nigel Lyons Gwynne Eastman</v>
          </cell>
          <cell r="F2242">
            <v>41005</v>
          </cell>
        </row>
        <row r="2243">
          <cell r="A2243" t="str">
            <v>11962-10</v>
          </cell>
          <cell r="B2243" t="str">
            <v>C</v>
          </cell>
          <cell r="C2243" t="str">
            <v>Closed</v>
          </cell>
          <cell r="D2243" t="str">
            <v>R - Court Diversion Scheme 95/96</v>
          </cell>
          <cell r="E2243" t="str">
            <v>Nigel Lyons Gwynne Eastman</v>
          </cell>
          <cell r="F2243">
            <v>42643</v>
          </cell>
        </row>
        <row r="2244">
          <cell r="A2244" t="str">
            <v>11963-10</v>
          </cell>
          <cell r="B2244" t="str">
            <v>C</v>
          </cell>
          <cell r="C2244" t="str">
            <v>Closed</v>
          </cell>
          <cell r="D2244" t="str">
            <v>R - Dietary intervention study for people with Challenging behaviour in South West London</v>
          </cell>
          <cell r="E2244" t="str">
            <v>Raja A S Mukherjee</v>
          </cell>
          <cell r="F2244">
            <v>41136</v>
          </cell>
        </row>
        <row r="2245">
          <cell r="A2245" t="str">
            <v>11964-10</v>
          </cell>
          <cell r="B2245" t="str">
            <v>C</v>
          </cell>
          <cell r="C2245" t="str">
            <v>Closed</v>
          </cell>
          <cell r="D2245" t="str">
            <v>R - Understanding the lived experience of the detained patient</v>
          </cell>
          <cell r="E2245" t="str">
            <v>Steven George Gillard</v>
          </cell>
          <cell r="F2245">
            <v>41000</v>
          </cell>
        </row>
        <row r="2246">
          <cell r="A2246" t="str">
            <v>11965-10</v>
          </cell>
          <cell r="B2246" t="str">
            <v>C</v>
          </cell>
          <cell r="C2246" t="str">
            <v>Closed</v>
          </cell>
          <cell r="D2246" t="str">
            <v>R - R&amp;D Reallocation Exercise</v>
          </cell>
          <cell r="E2246" t="str">
            <v>Sheila Clare Hollins</v>
          </cell>
          <cell r="F2246">
            <v>40588</v>
          </cell>
        </row>
        <row r="2247">
          <cell r="A2247" t="str">
            <v>11966-10</v>
          </cell>
          <cell r="B2247" t="str">
            <v>C</v>
          </cell>
          <cell r="C2247" t="str">
            <v>Closed</v>
          </cell>
          <cell r="D2247" t="str">
            <v>R - Development and feasibility study of a manualised brief psychological intervention for Deliberate Self Harm</v>
          </cell>
          <cell r="E2247" t="str">
            <v>John Farnhill Morgan</v>
          </cell>
          <cell r="F2247">
            <v>41136</v>
          </cell>
        </row>
        <row r="2248">
          <cell r="A2248" t="str">
            <v>11967-10</v>
          </cell>
          <cell r="B2248" t="str">
            <v>C</v>
          </cell>
          <cell r="C2248" t="str">
            <v>Closed</v>
          </cell>
          <cell r="D2248" t="str">
            <v>R - Communication challenges in palliative care for people with learning disabilities</v>
          </cell>
          <cell r="E2248" t="str">
            <v>Paula Jean Manners</v>
          </cell>
          <cell r="F2248">
            <v>41136</v>
          </cell>
        </row>
        <row r="2249">
          <cell r="A2249" t="str">
            <v>11968-10</v>
          </cell>
          <cell r="B2249" t="str">
            <v>C</v>
          </cell>
          <cell r="C2249" t="str">
            <v>Closed</v>
          </cell>
          <cell r="D2249" t="str">
            <v>R - An evaluation of the number of young carers in the SW London &amp; St George´s MH NHS Trust and a qualitative assessment of their experiences</v>
          </cell>
          <cell r="E2249" t="str">
            <v>Helen Jane Boland</v>
          </cell>
          <cell r="F2249">
            <v>40983</v>
          </cell>
        </row>
        <row r="2250">
          <cell r="A2250" t="str">
            <v>11969-10</v>
          </cell>
          <cell r="B2250" t="str">
            <v>C</v>
          </cell>
          <cell r="C2250" t="str">
            <v>Closed</v>
          </cell>
          <cell r="D2250" t="str">
            <v>R - Measuring change in implicit representations of alcohol during treatment for alcoholism</v>
          </cell>
          <cell r="E2250" t="str">
            <v>Mr A L H Moss</v>
          </cell>
          <cell r="F2250">
            <v>41136</v>
          </cell>
        </row>
        <row r="2251">
          <cell r="A2251" t="str">
            <v>11970-10</v>
          </cell>
          <cell r="B2251" t="str">
            <v>C</v>
          </cell>
          <cell r="C2251" t="str">
            <v>Closed</v>
          </cell>
          <cell r="D2251" t="str">
            <v>R - Migrant young mothers and mental health: a life course analysis of disrupted oathways and "structural holes"</v>
          </cell>
          <cell r="E2251" t="str">
            <v>Nadia Mantovani</v>
          </cell>
          <cell r="F2251">
            <v>41136</v>
          </cell>
        </row>
        <row r="2252">
          <cell r="A2252" t="str">
            <v>11971-10</v>
          </cell>
          <cell r="B2252" t="str">
            <v>C</v>
          </cell>
          <cell r="C2252" t="str">
            <v>Closed</v>
          </cell>
          <cell r="D2252" t="str">
            <v>R - One size fits all or horses for courses?</v>
          </cell>
          <cell r="E2252" t="str">
            <v>Christine Wright</v>
          </cell>
          <cell r="F2252">
            <v>41136</v>
          </cell>
        </row>
        <row r="2253">
          <cell r="A2253" t="str">
            <v>11972-10</v>
          </cell>
          <cell r="B2253" t="str">
            <v>C</v>
          </cell>
          <cell r="C2253" t="str">
            <v>Closed</v>
          </cell>
          <cell r="D2253" t="str">
            <v>R - Grant for development of the manual &amp; the training of CAMHS workers in Breif Interventioni</v>
          </cell>
          <cell r="E2253" t="str">
            <v>Mohammed Abou-Saleh</v>
          </cell>
          <cell r="F2253">
            <v>41136</v>
          </cell>
        </row>
        <row r="2254">
          <cell r="A2254" t="str">
            <v>11973-10</v>
          </cell>
          <cell r="B2254" t="str">
            <v>C</v>
          </cell>
          <cell r="C2254" t="str">
            <v>Closed</v>
          </cell>
          <cell r="D2254" t="str">
            <v>R - Carrier erythrocyte entrapped ADA therapy</v>
          </cell>
          <cell r="E2254" t="str">
            <v>Bridget Elizabeth Bax</v>
          </cell>
          <cell r="F2254">
            <v>41507</v>
          </cell>
        </row>
        <row r="2255">
          <cell r="A2255" t="str">
            <v>11974-10</v>
          </cell>
          <cell r="B2255" t="str">
            <v>C</v>
          </cell>
          <cell r="C2255" t="str">
            <v>Closed</v>
          </cell>
          <cell r="D2255" t="str">
            <v>R - Investigating the diagnosis, prevalence and safety of Beta-blocker therapy in transthyretin cardiac amyloid in the British Afrocaribbean heart failure population</v>
          </cell>
          <cell r="E2255" t="str">
            <v>Melanie Rose Monteiro</v>
          </cell>
          <cell r="F2255">
            <v>41570</v>
          </cell>
        </row>
        <row r="2256">
          <cell r="A2256" t="str">
            <v>11975-10</v>
          </cell>
          <cell r="B2256" t="str">
            <v>C</v>
          </cell>
          <cell r="C2256" t="str">
            <v>Closed</v>
          </cell>
          <cell r="D2256" t="str">
            <v>R - Prevalence study on eating disorders in prisons</v>
          </cell>
          <cell r="E2256" t="str">
            <v>John Hubert Lacey</v>
          </cell>
          <cell r="F2256">
            <v>41136</v>
          </cell>
        </row>
        <row r="2257">
          <cell r="A2257" t="str">
            <v>11976-10</v>
          </cell>
          <cell r="B2257" t="str">
            <v>C</v>
          </cell>
          <cell r="C2257" t="str">
            <v>Closed</v>
          </cell>
          <cell r="D2257" t="str">
            <v>R - The Inpatient Treatment of anorexia nervosa: Elucidating the links between process and outcomes</v>
          </cell>
          <cell r="E2257" t="str">
            <v>John Hubert Lacey</v>
          </cell>
          <cell r="F2257">
            <v>41136</v>
          </cell>
        </row>
        <row r="2258">
          <cell r="A2258" t="str">
            <v>11977-10</v>
          </cell>
          <cell r="B2258" t="str">
            <v>C</v>
          </cell>
          <cell r="C2258" t="str">
            <v>Closed</v>
          </cell>
          <cell r="D2258" t="str">
            <v>R - The effect of weight restoration and social behaviour on infection rates in patients with low-weight AN</v>
          </cell>
          <cell r="E2258" t="str">
            <v>John Hubert Lacey</v>
          </cell>
          <cell r="F2258">
            <v>41136</v>
          </cell>
        </row>
        <row r="2259">
          <cell r="A2259" t="str">
            <v>11978-10</v>
          </cell>
          <cell r="B2259" t="str">
            <v>C</v>
          </cell>
          <cell r="C2259" t="str">
            <v>Closed</v>
          </cell>
          <cell r="D2259" t="str">
            <v>R - Asthma Research</v>
          </cell>
          <cell r="E2259" t="str">
            <v>Andrew John Singleton</v>
          </cell>
          <cell r="F2259">
            <v>41136</v>
          </cell>
        </row>
        <row r="2260">
          <cell r="A2260" t="str">
            <v>11979-10</v>
          </cell>
          <cell r="B2260" t="str">
            <v>C</v>
          </cell>
          <cell r="C2260" t="str">
            <v>Closed</v>
          </cell>
          <cell r="D2260" t="str">
            <v>R - Magnetic resonance spectroscopy of cancer</v>
          </cell>
          <cell r="E2260" t="str">
            <v>Professor J R Griffiths</v>
          </cell>
          <cell r="F2260">
            <v>41136</v>
          </cell>
        </row>
        <row r="2261">
          <cell r="A2261" t="str">
            <v>11980-10</v>
          </cell>
          <cell r="B2261" t="str">
            <v>C</v>
          </cell>
          <cell r="C2261" t="str">
            <v>Closed</v>
          </cell>
          <cell r="D2261" t="str">
            <v>R - Medical Audit</v>
          </cell>
          <cell r="E2261" t="str">
            <v>Paul Trafford Heath</v>
          </cell>
          <cell r="F2261">
            <v>40684</v>
          </cell>
        </row>
        <row r="2262">
          <cell r="A2262" t="str">
            <v>11981-10</v>
          </cell>
          <cell r="B2262" t="str">
            <v>C</v>
          </cell>
          <cell r="C2262" t="str">
            <v>Closed</v>
          </cell>
          <cell r="D2262" t="str">
            <v>R - Funding for Tom Chan</v>
          </cell>
          <cell r="E2262" t="str">
            <v>Simon De Lusignan</v>
          </cell>
          <cell r="F2262">
            <v>40543</v>
          </cell>
        </row>
        <row r="2263">
          <cell r="A2263" t="str">
            <v>11982-10</v>
          </cell>
          <cell r="B2263" t="str">
            <v>C</v>
          </cell>
          <cell r="C2263" t="str">
            <v>Closed</v>
          </cell>
          <cell r="D2263" t="str">
            <v>R - Optimal strategies for identifying patients with heart failure in general practice</v>
          </cell>
          <cell r="E2263" t="str">
            <v>Simon De Lusignan</v>
          </cell>
          <cell r="F2263">
            <v>40588</v>
          </cell>
        </row>
        <row r="2264">
          <cell r="A2264" t="str">
            <v>11983-10</v>
          </cell>
          <cell r="B2264" t="str">
            <v>C</v>
          </cell>
          <cell r="C2264" t="str">
            <v>Closed</v>
          </cell>
          <cell r="D2264" t="str">
            <v>R - Physical Activity in Community Elderly - pilot study</v>
          </cell>
          <cell r="E2264" t="str">
            <v>Teresa Jane Harris</v>
          </cell>
          <cell r="F2264">
            <v>40694</v>
          </cell>
        </row>
        <row r="2265">
          <cell r="A2265" t="str">
            <v>11984-10</v>
          </cell>
          <cell r="B2265" t="str">
            <v>C</v>
          </cell>
          <cell r="C2265" t="str">
            <v>Closed</v>
          </cell>
          <cell r="D2265" t="str">
            <v>R - Collection &amp; Statistical Treatment of Data in 30 Pilot Practices in Lambeth</v>
          </cell>
          <cell r="E2265" t="str">
            <v>Simon De Lusignan</v>
          </cell>
          <cell r="F2265">
            <v>40543</v>
          </cell>
        </row>
        <row r="2266">
          <cell r="A2266" t="str">
            <v>11985-10</v>
          </cell>
          <cell r="B2266" t="str">
            <v>C</v>
          </cell>
          <cell r="C2266" t="str">
            <v>Closed</v>
          </cell>
          <cell r="D2266" t="str">
            <v>R - Frontline for London</v>
          </cell>
          <cell r="E2266" t="str">
            <v>Ann Elizabeth Adams Bartlett</v>
          </cell>
          <cell r="F2266">
            <v>41516</v>
          </cell>
        </row>
        <row r="2267">
          <cell r="A2267" t="str">
            <v>11986-10</v>
          </cell>
          <cell r="B2267" t="str">
            <v>C</v>
          </cell>
          <cell r="C2267" t="str">
            <v>Closed</v>
          </cell>
          <cell r="D2267" t="str">
            <v>R - Evaluation of St George´s Clinical Teaching Fellows Scheme</v>
          </cell>
          <cell r="E2267" t="str">
            <v>Patricia Mary Hughes</v>
          </cell>
          <cell r="F2267">
            <v>41136</v>
          </cell>
        </row>
        <row r="2268">
          <cell r="A2268" t="str">
            <v>11987-10</v>
          </cell>
          <cell r="B2268" t="str">
            <v>C</v>
          </cell>
          <cell r="C2268" t="str">
            <v>Closed</v>
          </cell>
          <cell r="D2268" t="str">
            <v>R - NHS Bowel Cancer Screening-leaflets for people with learning difficulties</v>
          </cell>
          <cell r="E2268" t="str">
            <v>Dorothea Mary Duncan</v>
          </cell>
          <cell r="F2268">
            <v>40588</v>
          </cell>
        </row>
        <row r="2269">
          <cell r="A2269" t="str">
            <v>11988-10</v>
          </cell>
          <cell r="B2269" t="str">
            <v>C</v>
          </cell>
          <cell r="C2269" t="str">
            <v>Closed</v>
          </cell>
          <cell r="D2269" t="str">
            <v>R - Academic and Research Support</v>
          </cell>
          <cell r="E2269" t="str">
            <v>Ann Elizabeth Adams Bartlett</v>
          </cell>
          <cell r="F2269">
            <v>42369</v>
          </cell>
        </row>
        <row r="2270">
          <cell r="A2270" t="str">
            <v>11989-10</v>
          </cell>
          <cell r="B2270" t="str">
            <v>C</v>
          </cell>
          <cell r="C2270" t="str">
            <v>Closed</v>
          </cell>
          <cell r="D2270" t="str">
            <v>R - Investigation of histological and genetic factors that determine the biochemical profile of human brain tumours</v>
          </cell>
          <cell r="E2270" t="str">
            <v>Franklyn Arron Howe</v>
          </cell>
          <cell r="F2270">
            <v>41146</v>
          </cell>
        </row>
        <row r="2271">
          <cell r="A2271" t="str">
            <v>11990-10</v>
          </cell>
          <cell r="B2271" t="str">
            <v>C</v>
          </cell>
          <cell r="C2271" t="str">
            <v>Closed</v>
          </cell>
          <cell r="D2271" t="str">
            <v>R - Combined Tool Project</v>
          </cell>
          <cell r="E2271" t="str">
            <v>Simon De Lusignan</v>
          </cell>
          <cell r="F2271">
            <v>40588</v>
          </cell>
        </row>
        <row r="2272">
          <cell r="A2272" t="str">
            <v>11991-10</v>
          </cell>
          <cell r="B2272" t="str">
            <v>C</v>
          </cell>
          <cell r="C2272" t="str">
            <v>Closed</v>
          </cell>
          <cell r="D2272" t="str">
            <v>R - Adjuvant peg-intron treatment in stage III melanoma versus observation after regional lymph node dissection - A multicenter randomized phase III trial</v>
          </cell>
          <cell r="E2272" t="str">
            <v>Angus George Dalgleish</v>
          </cell>
          <cell r="F2272">
            <v>41146</v>
          </cell>
        </row>
        <row r="2273">
          <cell r="A2273" t="str">
            <v>11992-10</v>
          </cell>
          <cell r="B2273" t="str">
            <v>C</v>
          </cell>
          <cell r="C2273" t="str">
            <v>Closed</v>
          </cell>
          <cell r="D2273" t="str">
            <v>R - The effect of hydrocortisone on desire to smoke and tobacco withdrawal symptoms</v>
          </cell>
          <cell r="E2273" t="str">
            <v>Michael Henry Ussher</v>
          </cell>
          <cell r="F2273">
            <v>41136</v>
          </cell>
        </row>
        <row r="2274">
          <cell r="A2274" t="str">
            <v>11993-10</v>
          </cell>
          <cell r="B2274" t="str">
            <v>C</v>
          </cell>
          <cell r="C2274" t="str">
            <v>Closed</v>
          </cell>
          <cell r="D2274" t="str">
            <v>R - A comparative double blind placebo-controlled study of immunogenicity and safety of two doses 10&gt;5 and 10&gt;7 of SC599 oral vaccine a live attenuated shigella dysenteriae 1 vaccine strain in healthy human adult volunteers</v>
          </cell>
          <cell r="E2274" t="str">
            <v>David John Murdoch Lewis</v>
          </cell>
          <cell r="F2274">
            <v>40853</v>
          </cell>
        </row>
        <row r="2275">
          <cell r="A2275" t="str">
            <v>11994-10</v>
          </cell>
          <cell r="B2275" t="str">
            <v>C</v>
          </cell>
          <cell r="C2275" t="str">
            <v>Closed</v>
          </cell>
          <cell r="D2275" t="str">
            <v>R - Funding for Irene Tuffrey-Wijne</v>
          </cell>
          <cell r="E2275" t="str">
            <v>Irene Mathilda Maria Tuffrey-Wijne</v>
          </cell>
          <cell r="F2275">
            <v>41517</v>
          </cell>
        </row>
        <row r="2276">
          <cell r="A2276" t="str">
            <v>11995-10</v>
          </cell>
          <cell r="B2276" t="str">
            <v>C</v>
          </cell>
          <cell r="C2276" t="str">
            <v>Closed</v>
          </cell>
          <cell r="D2276" t="str">
            <v>R - EORTC 18032: Extended schedule escalated dose Temozolomide versus Dacarbazine in stage IV Metastatic Melanoma: A Randomised Phase III Study of the EORTC Melanoma Group</v>
          </cell>
          <cell r="E2276" t="str">
            <v>Angus George Dalgleish</v>
          </cell>
          <cell r="F2276">
            <v>41151</v>
          </cell>
        </row>
        <row r="2277">
          <cell r="A2277" t="str">
            <v>11996-10</v>
          </cell>
          <cell r="B2277" t="str">
            <v>C</v>
          </cell>
          <cell r="C2277" t="str">
            <v>Closed</v>
          </cell>
          <cell r="D2277" t="str">
            <v>R - Microglial activation in Parkinson´s Disease patients before and after 12 weeks treatment with CEP-1347/Lu 02-648 using the PET ligand C-PK11195</v>
          </cell>
          <cell r="E2277" t="str">
            <v>Dr M-H Marion</v>
          </cell>
          <cell r="F2277">
            <v>41146</v>
          </cell>
        </row>
        <row r="2278">
          <cell r="A2278" t="str">
            <v>11997-10</v>
          </cell>
          <cell r="B2278" t="str">
            <v>C</v>
          </cell>
          <cell r="C2278" t="str">
            <v>Closed</v>
          </cell>
          <cell r="D2278" t="str">
            <v>R - A controlled clinical trial to evaluate high dose rifapentine and a quinolone in the treatment of pulmonary tuberculosis</v>
          </cell>
          <cell r="E2278" t="str">
            <v>Amina Jindani</v>
          </cell>
          <cell r="F2278">
            <v>41851</v>
          </cell>
        </row>
        <row r="2279">
          <cell r="A2279" t="str">
            <v>11997-11</v>
          </cell>
          <cell r="B2279" t="str">
            <v>P</v>
          </cell>
          <cell r="C2279" t="str">
            <v>Parked</v>
          </cell>
          <cell r="D2279" t="str">
            <v>R - A controlled clinical trial to evaluate high dose rifapentine and a quinolone in the treatment of pulmonary tuberculosis</v>
          </cell>
          <cell r="E2279" t="str">
            <v>Amina Jindani</v>
          </cell>
          <cell r="F2279">
            <v>42433</v>
          </cell>
        </row>
        <row r="2280">
          <cell r="A2280" t="str">
            <v>11998-10</v>
          </cell>
          <cell r="B2280" t="str">
            <v>C</v>
          </cell>
          <cell r="C2280" t="str">
            <v>Closed</v>
          </cell>
          <cell r="D2280" t="str">
            <v>R - Artesunate for severe malaria in African Children</v>
          </cell>
          <cell r="E2280" t="str">
            <v>Sanjeev Krishna</v>
          </cell>
          <cell r="F2280">
            <v>41796</v>
          </cell>
        </row>
        <row r="2281">
          <cell r="A2281" t="str">
            <v>11999-10</v>
          </cell>
          <cell r="B2281" t="str">
            <v>C</v>
          </cell>
          <cell r="C2281" t="str">
            <v>Closed</v>
          </cell>
          <cell r="D2281" t="str">
            <v>R - The study of transcriptome of Staphylococcus aureus strains resistant to meticillin</v>
          </cell>
          <cell r="E2281" t="str">
            <v>Jodi Anne Lindsay</v>
          </cell>
          <cell r="F2281">
            <v>41136</v>
          </cell>
        </row>
        <row r="2282">
          <cell r="A2282" t="str">
            <v>12000-10</v>
          </cell>
          <cell r="B2282" t="str">
            <v>C</v>
          </cell>
          <cell r="C2282" t="str">
            <v>Closed</v>
          </cell>
          <cell r="D2282" t="str">
            <v>R - PC Trial Randomized clinical trial comparing the efficacy of percutaneous closure of patent foramen ovale (PFO) with medical treatment in patients with cryptogenic embolism (PC Study)</v>
          </cell>
          <cell r="E2282" t="str">
            <v>Hugh Stephen Markus</v>
          </cell>
          <cell r="F2282">
            <v>41655</v>
          </cell>
        </row>
        <row r="2283">
          <cell r="A2283" t="str">
            <v>12000-11</v>
          </cell>
          <cell r="B2283" t="str">
            <v>C</v>
          </cell>
          <cell r="C2283" t="str">
            <v>Closed</v>
          </cell>
          <cell r="D2283" t="str">
            <v>R - PC Trial to completion</v>
          </cell>
          <cell r="E2283" t="str">
            <v>Barry Moynihan</v>
          </cell>
          <cell r="F2283">
            <v>42338</v>
          </cell>
        </row>
        <row r="2284">
          <cell r="A2284" t="str">
            <v>12001-10</v>
          </cell>
          <cell r="B2284" t="str">
            <v>C</v>
          </cell>
          <cell r="C2284" t="str">
            <v>Closed</v>
          </cell>
          <cell r="D2284" t="str">
            <v>R - Development of Fosmidomycin and Clindamycin in a fixed dose combination for the treatment of uncomplicated malaria</v>
          </cell>
          <cell r="E2284" t="str">
            <v>Sanjeev Krishna</v>
          </cell>
          <cell r="F2284">
            <v>41507</v>
          </cell>
        </row>
        <row r="2285">
          <cell r="A2285" t="str">
            <v>12002-10</v>
          </cell>
          <cell r="B2285" t="str">
            <v>C</v>
          </cell>
          <cell r="C2285" t="str">
            <v>Closed</v>
          </cell>
          <cell r="D2285" t="str">
            <v>R - Assessment of cellular damage</v>
          </cell>
          <cell r="E2285" t="str">
            <v>Robert Michael Grounds</v>
          </cell>
          <cell r="F2285">
            <v>40999</v>
          </cell>
        </row>
        <row r="2286">
          <cell r="A2286" t="str">
            <v>12003-10</v>
          </cell>
          <cell r="B2286" t="str">
            <v>C</v>
          </cell>
          <cell r="C2286" t="str">
            <v>Closed</v>
          </cell>
          <cell r="D2286" t="str">
            <v>R - ESVS Research grant</v>
          </cell>
          <cell r="E2286" t="str">
            <v>Robert James Hinchliffe</v>
          </cell>
          <cell r="F2286">
            <v>41517</v>
          </cell>
        </row>
        <row r="2287">
          <cell r="A2287" t="str">
            <v>12004-10</v>
          </cell>
          <cell r="B2287" t="str">
            <v>C</v>
          </cell>
          <cell r="C2287" t="str">
            <v>Closed</v>
          </cell>
          <cell r="D2287" t="str">
            <v>R - A safety and dose finding trial of the diagnostic test C-Tb, when given intradermally by the Mantoux technique to adult patients recently diagnosed with active TB.</v>
          </cell>
          <cell r="E2287" t="str">
            <v>David John Murdoch Lewis</v>
          </cell>
          <cell r="F2287">
            <v>40853</v>
          </cell>
        </row>
        <row r="2288">
          <cell r="A2288" t="str">
            <v>12005-10</v>
          </cell>
          <cell r="B2288" t="str">
            <v>C</v>
          </cell>
          <cell r="C2288" t="str">
            <v>Closed</v>
          </cell>
          <cell r="D2288" t="str">
            <v>R - A Proteomic investigation of skeletal muscle ageing and senesence in vitro</v>
          </cell>
          <cell r="E2288" t="str">
            <v>Gary Russell Coulton</v>
          </cell>
          <cell r="F2288">
            <v>41039</v>
          </cell>
        </row>
        <row r="2289">
          <cell r="A2289" t="str">
            <v>12006-10</v>
          </cell>
          <cell r="B2289" t="str">
            <v>C</v>
          </cell>
          <cell r="C2289" t="str">
            <v>Closed</v>
          </cell>
          <cell r="D2289" t="str">
            <v>R - Systematic reviews on Asthma and COPD Systematic reviews on Asthma and COPD</v>
          </cell>
          <cell r="E2289" t="str">
            <v>Paul Wyatt Jones</v>
          </cell>
          <cell r="F2289">
            <v>40588</v>
          </cell>
        </row>
        <row r="2290">
          <cell r="A2290" t="str">
            <v>12007-10</v>
          </cell>
          <cell r="B2290" t="str">
            <v>C</v>
          </cell>
          <cell r="C2290" t="str">
            <v>Closed</v>
          </cell>
          <cell r="D2290" t="str">
            <v>R - Splenic lymphoma with villus lymphocytes from Tropical West Africa</v>
          </cell>
          <cell r="E2290" t="str">
            <v>Carolyn Ann Doughty</v>
          </cell>
          <cell r="F2290">
            <v>40588</v>
          </cell>
        </row>
        <row r="2291">
          <cell r="A2291" t="str">
            <v>12008-10</v>
          </cell>
          <cell r="B2291" t="str">
            <v>C</v>
          </cell>
          <cell r="C2291" t="str">
            <v>Closed</v>
          </cell>
          <cell r="D2291" t="str">
            <v>R - ESPID/WYETH FELLOWSHIP</v>
          </cell>
          <cell r="E2291" t="str">
            <v>Stephanie Janet Hazlehurst</v>
          </cell>
          <cell r="F2291">
            <v>41333</v>
          </cell>
        </row>
        <row r="2292">
          <cell r="A2292" t="str">
            <v>12009-10</v>
          </cell>
          <cell r="B2292" t="str">
            <v>C</v>
          </cell>
          <cell r="C2292" t="str">
            <v>Closed</v>
          </cell>
          <cell r="D2292" t="str">
            <v>R - SPRimager II System / HIV &amp; AIDS research equipment x4 pieces</v>
          </cell>
          <cell r="E2292" t="str">
            <v>Robin John Shattock</v>
          </cell>
          <cell r="F2292">
            <v>40588</v>
          </cell>
        </row>
        <row r="2293">
          <cell r="A2293" t="str">
            <v>12010-10</v>
          </cell>
          <cell r="B2293" t="str">
            <v>C</v>
          </cell>
          <cell r="C2293" t="str">
            <v>Closed</v>
          </cell>
          <cell r="D2293" t="str">
            <v>R - Childhood Acute Bacterial Infection Network (CABIN) in South West London</v>
          </cell>
          <cell r="E2293" t="str">
            <v>Shamez Ladhani</v>
          </cell>
          <cell r="F2293">
            <v>41699</v>
          </cell>
        </row>
        <row r="2294">
          <cell r="A2294" t="str">
            <v>12011-10</v>
          </cell>
          <cell r="B2294" t="str">
            <v>C</v>
          </cell>
          <cell r="C2294" t="str">
            <v>Closed</v>
          </cell>
          <cell r="D2294" t="str">
            <v>R - Imaging System for HIV/AIDS research</v>
          </cell>
          <cell r="E2294" t="str">
            <v>Robin John Shattock</v>
          </cell>
          <cell r="F2294">
            <v>40983</v>
          </cell>
        </row>
        <row r="2295">
          <cell r="A2295" t="str">
            <v>12012-10</v>
          </cell>
          <cell r="B2295" t="str">
            <v>C</v>
          </cell>
          <cell r="C2295" t="str">
            <v>Closed</v>
          </cell>
          <cell r="D2295" t="str">
            <v>R - Modulation of antigen presenting cell plasticity by leukocyte lg-like receptors (LILR)</v>
          </cell>
          <cell r="E2295" t="str">
            <v>Rachel Louise Allen</v>
          </cell>
          <cell r="F2295">
            <v>41005</v>
          </cell>
        </row>
        <row r="2296">
          <cell r="A2296" t="str">
            <v>12013-10</v>
          </cell>
          <cell r="B2296" t="str">
            <v>C</v>
          </cell>
          <cell r="C2296" t="str">
            <v>Closed</v>
          </cell>
          <cell r="D2296" t="str">
            <v>R - Experiments with a Cimicifuga racemosa (CR) preparation to investigate its effect on steroidogenic enzyme activity and on tumour cells</v>
          </cell>
          <cell r="E2296" t="str">
            <v>Saffron Whitehead</v>
          </cell>
          <cell r="F2296">
            <v>41333</v>
          </cell>
        </row>
        <row r="2297">
          <cell r="A2297" t="str">
            <v>12014-10</v>
          </cell>
          <cell r="B2297" t="str">
            <v>C</v>
          </cell>
          <cell r="C2297" t="str">
            <v>Closed</v>
          </cell>
          <cell r="D2297" t="str">
            <v>R - Phase I study of multicyclic dose-intensive carboplatin/paclitaxel supported by haemopoietic progenitor reinfusion in whole blood</v>
          </cell>
          <cell r="E2297" t="str">
            <v>Ruth Pettengell</v>
          </cell>
          <cell r="F2297">
            <v>41146</v>
          </cell>
        </row>
        <row r="2298">
          <cell r="A2298" t="str">
            <v>12015-10</v>
          </cell>
          <cell r="B2298" t="str">
            <v>C</v>
          </cell>
          <cell r="C2298" t="str">
            <v>Closed</v>
          </cell>
          <cell r="D2298" t="str">
            <v>R - Mobilisation studies: Research staff</v>
          </cell>
          <cell r="E2298" t="str">
            <v>Ruth Pettengell</v>
          </cell>
          <cell r="F2298">
            <v>41146</v>
          </cell>
        </row>
        <row r="2299">
          <cell r="A2299" t="str">
            <v>12016-10</v>
          </cell>
          <cell r="B2299" t="str">
            <v>C</v>
          </cell>
          <cell r="C2299" t="str">
            <v>Closed</v>
          </cell>
          <cell r="D2299" t="str">
            <v>R - Effects of Clopidogrel on Inflammatory Markers in Patients with Unstable Angina/Non ST Elecation Myocardial Infarction</v>
          </cell>
          <cell r="E2299" t="str">
            <v>Juan Carlos Kaski</v>
          </cell>
          <cell r="F2299">
            <v>41146</v>
          </cell>
        </row>
        <row r="2300">
          <cell r="A2300" t="str">
            <v>12017-10</v>
          </cell>
          <cell r="B2300" t="str">
            <v>C</v>
          </cell>
          <cell r="C2300" t="str">
            <v>Closed</v>
          </cell>
          <cell r="D2300" t="str">
            <v>R - NOBORI2 A prospective, multi-center, observational study of the Nobori Drug Eluting Stent System</v>
          </cell>
          <cell r="E2300" t="str">
            <v>Melanie Rose Monteiro</v>
          </cell>
          <cell r="F2300">
            <v>41866</v>
          </cell>
        </row>
        <row r="2301">
          <cell r="A2301" t="str">
            <v>12018-10</v>
          </cell>
          <cell r="B2301" t="str">
            <v>C</v>
          </cell>
          <cell r="C2301" t="str">
            <v>Closed</v>
          </cell>
          <cell r="D2301" t="str">
            <v>R - A phase 2, randomized, double-blind, placebo controlled, parellel group, multicenter, dose-selection study of Ad2/Hypoxia Inducible Factor (HIF)-1a/VP16 in patients with Intermittent Claudication</v>
          </cell>
          <cell r="E2301" t="str">
            <v>Matthew Merfyn Thompson</v>
          </cell>
          <cell r="F2301">
            <v>41136</v>
          </cell>
        </row>
        <row r="2302">
          <cell r="A2302" t="str">
            <v>12019-10</v>
          </cell>
          <cell r="B2302" t="str">
            <v>C</v>
          </cell>
          <cell r="C2302" t="str">
            <v>Closed</v>
          </cell>
          <cell r="D2302" t="str">
            <v>R - Registry on cardiac rhythm disorders: an international, observational,prospective survey assessing the control of atrial fibrillation</v>
          </cell>
          <cell r="E2302" t="str">
            <v>Alan John Camm</v>
          </cell>
          <cell r="F2302">
            <v>40588</v>
          </cell>
        </row>
        <row r="2303">
          <cell r="A2303" t="str">
            <v>12020-10</v>
          </cell>
          <cell r="B2303" t="str">
            <v>C</v>
          </cell>
          <cell r="C2303" t="str">
            <v>Closed</v>
          </cell>
          <cell r="D2303" t="str">
            <v>R - Protocol CV185048: Apixaban versus Acetylsalicylic acid to prevent stroke in atrial fibrillation patients who have failed or are unsuitable for vitamin K antagonist treatment: A randomized double blind trial</v>
          </cell>
          <cell r="E2303" t="str">
            <v>Irina Savelieva</v>
          </cell>
          <cell r="F2303">
            <v>41882</v>
          </cell>
        </row>
        <row r="2304">
          <cell r="A2304" t="str">
            <v>12021-10</v>
          </cell>
          <cell r="B2304" t="str">
            <v>C</v>
          </cell>
          <cell r="C2304" t="str">
            <v>Closed</v>
          </cell>
          <cell r="D2304" t="str">
            <v>R - A phase III active (warfarin) controlled, randomised, double-blind parallel arm study to evaluate efficacy and safety of apixaban in preventing stroke and systemic embolism in subjects with nonvalvular atrial fibrillation</v>
          </cell>
          <cell r="E2304" t="str">
            <v>Ekaterini Nesbitt</v>
          </cell>
          <cell r="F2304">
            <v>41516</v>
          </cell>
        </row>
        <row r="2305">
          <cell r="A2305" t="str">
            <v>12022-10</v>
          </cell>
          <cell r="B2305" t="str">
            <v>C</v>
          </cell>
          <cell r="C2305" t="str">
            <v>Closed</v>
          </cell>
          <cell r="D2305" t="str">
            <v>R - Characterisation of KCNQ and ERG encoded K+ channels in smooth muscle</v>
          </cell>
          <cell r="E2305" t="str">
            <v>Iain Andrew Greenwood</v>
          </cell>
          <cell r="F2305">
            <v>41882</v>
          </cell>
        </row>
        <row r="2306">
          <cell r="A2306" t="str">
            <v>12023-10</v>
          </cell>
          <cell r="B2306" t="str">
            <v>C</v>
          </cell>
          <cell r="C2306" t="str">
            <v>Closed</v>
          </cell>
          <cell r="D2306" t="str">
            <v>R - Mapping vitiligo susceptibility genes Do not submit invoices for the period Dec 05 to May 06, start again in August for period May onwards</v>
          </cell>
          <cell r="E2306" t="str">
            <v>Dorothy Catherine Bennett</v>
          </cell>
          <cell r="F2306">
            <v>41000</v>
          </cell>
        </row>
        <row r="2307">
          <cell r="A2307" t="str">
            <v>12024-10</v>
          </cell>
          <cell r="B2307" t="str">
            <v>C</v>
          </cell>
          <cell r="C2307" t="str">
            <v>Closed</v>
          </cell>
          <cell r="D2307" t="str">
            <v>R - Myocyte Proliferation in the Embryonic Chick Heart</v>
          </cell>
          <cell r="E2307" t="str">
            <v>Riccardo Luca Feasey</v>
          </cell>
          <cell r="F2307">
            <v>40983</v>
          </cell>
        </row>
        <row r="2308">
          <cell r="A2308" t="str">
            <v>12025-10</v>
          </cell>
          <cell r="B2308" t="str">
            <v>C</v>
          </cell>
          <cell r="C2308" t="str">
            <v>Closed</v>
          </cell>
          <cell r="D2308" t="str">
            <v>R - Mechanism for cmokine receptor fusogenic activity</v>
          </cell>
          <cell r="E2308" t="str">
            <v>Robin John Shattock</v>
          </cell>
          <cell r="F2308">
            <v>40648</v>
          </cell>
        </row>
        <row r="2309">
          <cell r="A2309" t="str">
            <v>12026-10</v>
          </cell>
          <cell r="B2309" t="str">
            <v>C</v>
          </cell>
          <cell r="C2309" t="str">
            <v>Closed</v>
          </cell>
          <cell r="D2309" t="str">
            <v>R - Preclinical evaluation of HIV Rectal Microbicides</v>
          </cell>
          <cell r="E2309" t="str">
            <v>Martin Patrick Cranage</v>
          </cell>
          <cell r="F2309">
            <v>41146</v>
          </cell>
        </row>
        <row r="2310">
          <cell r="A2310" t="str">
            <v>12027-10</v>
          </cell>
          <cell r="B2310" t="str">
            <v>C</v>
          </cell>
          <cell r="C2310" t="str">
            <v>Closed</v>
          </cell>
          <cell r="D2310" t="str">
            <v>R - Multitargeted microbicide combinations to block HIV</v>
          </cell>
          <cell r="E2310" t="str">
            <v>Robin John Shattock</v>
          </cell>
          <cell r="F2310">
            <v>40648</v>
          </cell>
        </row>
        <row r="2311">
          <cell r="A2311" t="str">
            <v>12028-10</v>
          </cell>
          <cell r="B2311" t="str">
            <v>C</v>
          </cell>
          <cell r="C2311" t="str">
            <v>Closed</v>
          </cell>
          <cell r="D2311" t="str">
            <v>R - Bone response to combined mechanical and PTH stimulation</v>
          </cell>
          <cell r="E2311" t="str">
            <v>Jade Wei Mun Chow</v>
          </cell>
          <cell r="F2311">
            <v>41507</v>
          </cell>
        </row>
        <row r="2312">
          <cell r="A2312" t="str">
            <v>12029-10</v>
          </cell>
          <cell r="B2312" t="str">
            <v>C</v>
          </cell>
          <cell r="C2312" t="str">
            <v>Closed</v>
          </cell>
          <cell r="D2312" t="str">
            <v>R - Characterisation of AFE inhibitors in cervical tissue and rectal tissue models.</v>
          </cell>
          <cell r="E2312" t="str">
            <v>Robin John Shattock</v>
          </cell>
          <cell r="F2312">
            <v>41507</v>
          </cell>
        </row>
        <row r="2313">
          <cell r="A2313" t="str">
            <v>12030-10</v>
          </cell>
          <cell r="B2313" t="str">
            <v>C</v>
          </cell>
          <cell r="C2313" t="str">
            <v>Closed</v>
          </cell>
          <cell r="D2313" t="str">
            <v>R - Development of a vaccine for Ebola virus in plant systems</v>
          </cell>
          <cell r="E2313" t="str">
            <v>Julian Ma</v>
          </cell>
          <cell r="F2313">
            <v>41074</v>
          </cell>
        </row>
        <row r="2314">
          <cell r="A2314" t="str">
            <v>12031-10</v>
          </cell>
          <cell r="B2314" t="str">
            <v>C</v>
          </cell>
          <cell r="C2314" t="str">
            <v>Closed</v>
          </cell>
          <cell r="D2314" t="str">
            <v>R - Development of a transgenic rabbit model for testing of anti-HIV microbicides</v>
          </cell>
          <cell r="E2314" t="str">
            <v>Robin John Shattock</v>
          </cell>
          <cell r="F2314">
            <v>41074</v>
          </cell>
        </row>
        <row r="2315">
          <cell r="A2315" t="str">
            <v>12032-10</v>
          </cell>
          <cell r="B2315" t="str">
            <v>C</v>
          </cell>
          <cell r="C2315" t="str">
            <v>Closed</v>
          </cell>
          <cell r="D2315" t="str">
            <v>R - An investigation of the mechanisms of fatigue following successful breast cancer treatment; a prevalence and case-control study.</v>
          </cell>
          <cell r="E2315" t="str">
            <v>Fiona Jane Lofts</v>
          </cell>
          <cell r="F2315">
            <v>41004</v>
          </cell>
        </row>
        <row r="2316">
          <cell r="A2316" t="str">
            <v>12033-10</v>
          </cell>
          <cell r="B2316" t="str">
            <v>C</v>
          </cell>
          <cell r="C2316" t="str">
            <v>Closed</v>
          </cell>
          <cell r="D2316" t="str">
            <v>R - Center for HIV-Aids Vaccine Immunology - Mucosal Discovery Team</v>
          </cell>
          <cell r="E2316" t="str">
            <v>Robin John Shattock</v>
          </cell>
          <cell r="F2316">
            <v>41121</v>
          </cell>
        </row>
        <row r="2317">
          <cell r="A2317" t="str">
            <v>12033-11</v>
          </cell>
          <cell r="B2317" t="str">
            <v>C</v>
          </cell>
          <cell r="C2317" t="str">
            <v>Closed</v>
          </cell>
          <cell r="D2317" t="str">
            <v>R - IDRI 5 pigs perdiem funding</v>
          </cell>
          <cell r="E2317" t="str">
            <v>Robin John Shattock</v>
          </cell>
          <cell r="F2317">
            <v>41074</v>
          </cell>
        </row>
        <row r="2318">
          <cell r="A2318" t="str">
            <v>12034-10</v>
          </cell>
          <cell r="B2318" t="str">
            <v>C</v>
          </cell>
          <cell r="C2318" t="str">
            <v>Closed</v>
          </cell>
          <cell r="D2318" t="str">
            <v>R - Center for HIV-Aids Vaccine Immunology - Core L: Proteomics</v>
          </cell>
          <cell r="E2318" t="str">
            <v>Gary Russell Coulton</v>
          </cell>
          <cell r="F2318">
            <v>41146</v>
          </cell>
        </row>
        <row r="2319">
          <cell r="A2319" t="str">
            <v>12035-10</v>
          </cell>
          <cell r="B2319" t="str">
            <v>C</v>
          </cell>
          <cell r="C2319" t="str">
            <v>Closed</v>
          </cell>
          <cell r="D2319" t="str">
            <v>R - An siRNA-based microbicide to prevent HIV transmission</v>
          </cell>
          <cell r="E2319" t="str">
            <v>Robin John Shattock</v>
          </cell>
          <cell r="F2319">
            <v>41074</v>
          </cell>
        </row>
        <row r="2320">
          <cell r="A2320" t="str">
            <v>12036-10</v>
          </cell>
          <cell r="B2320" t="str">
            <v>C</v>
          </cell>
          <cell r="C2320" t="str">
            <v>Closed</v>
          </cell>
          <cell r="D2320" t="str">
            <v>R - Does sodium cause endothelial dysfunction in individuals with chronic kidney disease (CKD)?</v>
          </cell>
          <cell r="E2320" t="str">
            <v>Helen Jane Boland</v>
          </cell>
          <cell r="F2320">
            <v>40983</v>
          </cell>
        </row>
        <row r="2321">
          <cell r="A2321" t="str">
            <v>12037-10</v>
          </cell>
          <cell r="B2321" t="str">
            <v>C</v>
          </cell>
          <cell r="C2321" t="str">
            <v>Closed</v>
          </cell>
          <cell r="D2321" t="str">
            <v>R - Scalable production of recombinant protein microbicides</v>
          </cell>
          <cell r="E2321" t="str">
            <v>Julian Ma</v>
          </cell>
          <cell r="F2321">
            <v>42200</v>
          </cell>
        </row>
        <row r="2322">
          <cell r="A2322" t="str">
            <v>12037-11</v>
          </cell>
          <cell r="B2322" t="str">
            <v>C</v>
          </cell>
          <cell r="C2322" t="str">
            <v>Closed</v>
          </cell>
          <cell r="D2322" t="str">
            <v>R - Subcontract with Brunel</v>
          </cell>
          <cell r="E2322" t="str">
            <v>Julian Ma</v>
          </cell>
          <cell r="F2322">
            <v>41943</v>
          </cell>
        </row>
        <row r="2323">
          <cell r="A2323" t="str">
            <v>12038-10</v>
          </cell>
          <cell r="B2323" t="str">
            <v>C</v>
          </cell>
          <cell r="C2323" t="str">
            <v>Closed</v>
          </cell>
          <cell r="D2323" t="str">
            <v>R - Randomized trial of high-dose Rifampin in patients with new smear-positive TB</v>
          </cell>
          <cell r="E2323" t="str">
            <v>Denis Anthony Mitchison</v>
          </cell>
          <cell r="F2323">
            <v>41000</v>
          </cell>
        </row>
        <row r="2324">
          <cell r="A2324" t="str">
            <v>12039-10</v>
          </cell>
          <cell r="B2324" t="str">
            <v>C</v>
          </cell>
          <cell r="C2324" t="str">
            <v>Closed</v>
          </cell>
          <cell r="D2324" t="str">
            <v>R - New SHIV R5 env´s based on all subtypes for effective microbicide testing.</v>
          </cell>
          <cell r="E2324" t="str">
            <v>Robin John Shattock</v>
          </cell>
          <cell r="F2324">
            <v>40588</v>
          </cell>
        </row>
        <row r="2325">
          <cell r="A2325" t="str">
            <v>12040-10</v>
          </cell>
          <cell r="B2325" t="str">
            <v>C</v>
          </cell>
          <cell r="C2325" t="str">
            <v>Closed</v>
          </cell>
          <cell r="D2325" t="str">
            <v>R - Strategies to decipher the pathophysiolo</v>
          </cell>
          <cell r="E2325" t="str">
            <v>Melanie Rose Monteiro</v>
          </cell>
          <cell r="F2325">
            <v>41507</v>
          </cell>
        </row>
        <row r="2326">
          <cell r="A2326" t="str">
            <v>12041-10</v>
          </cell>
          <cell r="B2326" t="str">
            <v>C</v>
          </cell>
          <cell r="C2326" t="str">
            <v>Closed</v>
          </cell>
          <cell r="D2326" t="str">
            <v>R - Automated detection of diabetic retinopathy in digital retinal images: Use of automated image registration to enhance performance</v>
          </cell>
          <cell r="E2326" t="str">
            <v>Stephen Spencer Nussey</v>
          </cell>
          <cell r="F2326">
            <v>41146</v>
          </cell>
        </row>
        <row r="2327">
          <cell r="A2327" t="str">
            <v>12042-10</v>
          </cell>
          <cell r="B2327" t="str">
            <v>C</v>
          </cell>
          <cell r="C2327" t="str">
            <v>Closed</v>
          </cell>
          <cell r="D2327" t="str">
            <v>R - The effects of bone-inducing factors on fractures and non-unions in the rabbit</v>
          </cell>
          <cell r="E2327" t="str">
            <v>Doreen Ashhurst</v>
          </cell>
          <cell r="F2327">
            <v>41530</v>
          </cell>
        </row>
        <row r="2328">
          <cell r="A2328" t="str">
            <v>12043-10</v>
          </cell>
          <cell r="B2328" t="str">
            <v>C</v>
          </cell>
          <cell r="C2328" t="str">
            <v>Closed</v>
          </cell>
          <cell r="D2328" t="str">
            <v>R - Enhancement of steroid response in Diamond Blackfan Anaemia: application of an in vitro two-phase erythroid culture model</v>
          </cell>
          <cell r="E2328" t="str">
            <v>Sarah Elizabeth Ball</v>
          </cell>
          <cell r="F2328">
            <v>41146</v>
          </cell>
        </row>
        <row r="2329">
          <cell r="A2329" t="str">
            <v>12044-10</v>
          </cell>
          <cell r="B2329" t="str">
            <v>C</v>
          </cell>
          <cell r="C2329" t="str">
            <v>Closed</v>
          </cell>
          <cell r="D2329" t="str">
            <v>R - Novel antigen design and delivery for sustained mucosal protection against HIV-1 infection - Gates Grand Challenge</v>
          </cell>
          <cell r="E2329" t="str">
            <v>Helen Jane Boland</v>
          </cell>
          <cell r="F2329">
            <v>41639</v>
          </cell>
        </row>
        <row r="2330">
          <cell r="A2330" t="str">
            <v>12044-11</v>
          </cell>
          <cell r="B2330" t="str">
            <v>C</v>
          </cell>
          <cell r="C2330" t="str">
            <v>Closed</v>
          </cell>
          <cell r="D2330" t="str">
            <v>R - GCGH macaque trial</v>
          </cell>
          <cell r="E2330" t="str">
            <v>Helen Jane Boland</v>
          </cell>
          <cell r="F2330">
            <v>41533</v>
          </cell>
        </row>
        <row r="2331">
          <cell r="A2331" t="str">
            <v>12044-12</v>
          </cell>
          <cell r="B2331" t="str">
            <v>C</v>
          </cell>
          <cell r="C2331" t="str">
            <v>Closed</v>
          </cell>
          <cell r="D2331" t="str">
            <v>R - Novel antigen design... Gates income</v>
          </cell>
          <cell r="E2331" t="str">
            <v>Stephanie Janet Hazlehurst</v>
          </cell>
          <cell r="F2331">
            <v>41790</v>
          </cell>
        </row>
        <row r="2332">
          <cell r="A2332" t="str">
            <v>12045-10</v>
          </cell>
          <cell r="B2332" t="str">
            <v>C</v>
          </cell>
          <cell r="C2332" t="str">
            <v>Closed</v>
          </cell>
          <cell r="D2332" t="str">
            <v>R - Novel therapeutics that boost innate immunity to treat infectious diseases - Gates Grand Challenge</v>
          </cell>
          <cell r="E2332" t="str">
            <v>David John Murdoch Lewis</v>
          </cell>
          <cell r="F2332">
            <v>41146</v>
          </cell>
        </row>
        <row r="2333">
          <cell r="A2333" t="str">
            <v>12046-10</v>
          </cell>
          <cell r="B2333" t="str">
            <v>C</v>
          </cell>
          <cell r="C2333" t="str">
            <v>Closed</v>
          </cell>
          <cell r="D2333" t="str">
            <v>R - Development of a diagnostic system for tuberculosis by identification of proteomic signatures in serum</v>
          </cell>
          <cell r="E2333" t="str">
            <v>Professor V Pomeroy</v>
          </cell>
          <cell r="F2333">
            <v>40830</v>
          </cell>
        </row>
        <row r="2334">
          <cell r="A2334" t="str">
            <v>12047-10</v>
          </cell>
          <cell r="B2334" t="str">
            <v>C</v>
          </cell>
          <cell r="C2334" t="str">
            <v>Closed</v>
          </cell>
          <cell r="D2334" t="str">
            <v>R - Funding for Medical Co-ordinator</v>
          </cell>
          <cell r="E2334" t="str">
            <v>Anne Hawthorne Child</v>
          </cell>
          <cell r="F2334">
            <v>40983</v>
          </cell>
        </row>
        <row r="2335">
          <cell r="A2335" t="str">
            <v>12048-10</v>
          </cell>
          <cell r="B2335" t="str">
            <v>C</v>
          </cell>
          <cell r="C2335" t="str">
            <v>Closed</v>
          </cell>
          <cell r="D2335" t="str">
            <v>R - Study of the molecular and functional interplay between muscle and nerve in a mouse model of ALS (MDA3986)</v>
          </cell>
          <cell r="E2335" t="str">
            <v>Gary Russell Coulton</v>
          </cell>
          <cell r="F2335">
            <v>40983</v>
          </cell>
        </row>
        <row r="2336">
          <cell r="A2336" t="str">
            <v>12049-10</v>
          </cell>
          <cell r="B2336" t="str">
            <v>C</v>
          </cell>
          <cell r="C2336" t="str">
            <v>Closed</v>
          </cell>
          <cell r="D2336" t="str">
            <v>R - Measuring immune function in cells circulating to or derived from mucosal sites Closed as past ending - new accoutn RKB0014</v>
          </cell>
          <cell r="E2336" t="str">
            <v>Martin Patrick Cranage</v>
          </cell>
          <cell r="F2336">
            <v>41146</v>
          </cell>
        </row>
        <row r="2337">
          <cell r="A2337" t="str">
            <v>12050-10</v>
          </cell>
          <cell r="B2337" t="str">
            <v>C</v>
          </cell>
          <cell r="C2337" t="str">
            <v>Closed</v>
          </cell>
          <cell r="D2337" t="str">
            <v>R - Development of breath glucose as a new pulmonary biomarker in CF</v>
          </cell>
          <cell r="E2337" t="str">
            <v>Emma Harriet Baker</v>
          </cell>
          <cell r="F2337">
            <v>41136</v>
          </cell>
        </row>
        <row r="2338">
          <cell r="A2338" t="str">
            <v>12051-10</v>
          </cell>
          <cell r="B2338" t="str">
            <v>C</v>
          </cell>
          <cell r="C2338" t="str">
            <v>Closed</v>
          </cell>
          <cell r="D2338" t="str">
            <v>R - HIV/AIDS Project</v>
          </cell>
          <cell r="E2338" t="str">
            <v>Robin John Shattock</v>
          </cell>
          <cell r="F2338">
            <v>40588</v>
          </cell>
        </row>
        <row r="2339">
          <cell r="A2339" t="str">
            <v>12052-10</v>
          </cell>
          <cell r="B2339" t="str">
            <v>C</v>
          </cell>
          <cell r="C2339" t="str">
            <v>Closed</v>
          </cell>
          <cell r="D2339" t="str">
            <v>R - Application of Doxycycline-Dependent SIV to establish the Role of Virus Replication and Protein Expression in Protection Conferred with Live Attenuated SIV Suspended-funding issues, waiting for P.I. input</v>
          </cell>
          <cell r="E2339" t="str">
            <v>Martin Patrick Cranage</v>
          </cell>
          <cell r="F2339">
            <v>41146</v>
          </cell>
        </row>
        <row r="2340">
          <cell r="A2340" t="str">
            <v>12053-10</v>
          </cell>
          <cell r="B2340" t="str">
            <v>C</v>
          </cell>
          <cell r="C2340" t="str">
            <v>Closed</v>
          </cell>
          <cell r="D2340" t="str">
            <v>R - BO Holmstedt Memorial travelling lectureship award for Khaled M Mohammed, Forensic Toxicologist from Egypt</v>
          </cell>
          <cell r="E2340" t="str">
            <v>David Wayne Holt</v>
          </cell>
          <cell r="F2340">
            <v>40588</v>
          </cell>
        </row>
        <row r="2341">
          <cell r="A2341" t="str">
            <v>12054-10</v>
          </cell>
          <cell r="B2341" t="str">
            <v>C</v>
          </cell>
          <cell r="C2341" t="str">
            <v>Closed</v>
          </cell>
          <cell r="D2341" t="str">
            <v>R - Evaluation of the efficacy and safety of erythrocyte encapsulated thymidine phosphorylase therapy in two patients with mitochondrial neurogastrointestinal encephalomyopathy</v>
          </cell>
          <cell r="E2341" t="str">
            <v>Bridget Elizabeth Bax</v>
          </cell>
          <cell r="F2341">
            <v>41074</v>
          </cell>
        </row>
        <row r="2342">
          <cell r="A2342" t="str">
            <v>12055-10</v>
          </cell>
          <cell r="B2342" t="str">
            <v>C</v>
          </cell>
          <cell r="C2342" t="str">
            <v>Closed</v>
          </cell>
          <cell r="D2342" t="str">
            <v>R - Brain penetration of an MRI contrast reagent that binds beta-amyloid</v>
          </cell>
          <cell r="E2342" t="str">
            <v>Brian Maxwell Austen</v>
          </cell>
          <cell r="F2342">
            <v>41882</v>
          </cell>
        </row>
        <row r="2343">
          <cell r="A2343" t="str">
            <v>12056-10</v>
          </cell>
          <cell r="B2343" t="str">
            <v>C</v>
          </cell>
          <cell r="C2343" t="str">
            <v>Closed</v>
          </cell>
          <cell r="D2343" t="str">
            <v>R - Evaluation of potential CS enhancement of HIV infection of cervical tissues</v>
          </cell>
          <cell r="E2343" t="str">
            <v>Robin John Shattock</v>
          </cell>
          <cell r="F2343">
            <v>41074</v>
          </cell>
        </row>
        <row r="2344">
          <cell r="A2344" t="str">
            <v>12057-10</v>
          </cell>
          <cell r="B2344" t="str">
            <v>C</v>
          </cell>
          <cell r="C2344" t="str">
            <v>Closed</v>
          </cell>
          <cell r="D2344" t="str">
            <v>R - An open-label study of the effect of ECULIZUMAB (h5G1.1-mAb) on patients with transfusion dependent haemolytic paroxysmal nocturnal haemoglobinuria (PNH)</v>
          </cell>
          <cell r="E2344" t="str">
            <v>Stephanie Janet Hazlehurst</v>
          </cell>
          <cell r="F2344">
            <v>41136</v>
          </cell>
        </row>
        <row r="2345">
          <cell r="A2345" t="str">
            <v>12058-10</v>
          </cell>
          <cell r="B2345" t="str">
            <v>C</v>
          </cell>
          <cell r="C2345" t="str">
            <v>Closed</v>
          </cell>
          <cell r="D2345" t="str">
            <v>R - Development of Multi-Attribute Utility Scale based on the SGRQ</v>
          </cell>
          <cell r="E2345" t="str">
            <v>Paul Wyatt Jones</v>
          </cell>
          <cell r="F2345">
            <v>40739</v>
          </cell>
        </row>
        <row r="2346">
          <cell r="A2346" t="str">
            <v>12059-10</v>
          </cell>
          <cell r="B2346" t="str">
            <v>C</v>
          </cell>
          <cell r="C2346" t="str">
            <v>Closed</v>
          </cell>
          <cell r="D2346" t="str">
            <v>R - To analyse the mechanisms by which mechanical forces induce bone formation</v>
          </cell>
          <cell r="E2346" t="str">
            <v>Timothy John Chambers</v>
          </cell>
          <cell r="F2346">
            <v>41507</v>
          </cell>
        </row>
        <row r="2347">
          <cell r="A2347" t="str">
            <v>12060-10</v>
          </cell>
          <cell r="B2347" t="str">
            <v>C</v>
          </cell>
          <cell r="C2347" t="str">
            <v>Closed</v>
          </cell>
          <cell r="D2347" t="str">
            <v>R - Visiting scientist</v>
          </cell>
          <cell r="E2347" t="str">
            <v>Melanie Rose Monteiro</v>
          </cell>
          <cell r="F2347">
            <v>40983</v>
          </cell>
        </row>
        <row r="2348">
          <cell r="A2348" t="str">
            <v>12061-10</v>
          </cell>
          <cell r="B2348" t="str">
            <v>C</v>
          </cell>
          <cell r="C2348" t="str">
            <v>Closed</v>
          </cell>
          <cell r="D2348" t="str">
            <v>R - Investigations to determine sugar biomarkers for inflammatory disease and to observe the effects of dietary supplementation with glyconutrients</v>
          </cell>
          <cell r="E2348" t="str">
            <v>Melanie Rose Monteiro</v>
          </cell>
          <cell r="F2348">
            <v>41507</v>
          </cell>
        </row>
        <row r="2349">
          <cell r="A2349" t="str">
            <v>12062-10</v>
          </cell>
          <cell r="B2349" t="str">
            <v>C</v>
          </cell>
          <cell r="C2349" t="str">
            <v>Closed</v>
          </cell>
          <cell r="D2349" t="str">
            <v>R - Efficacy of Ambrotose in amelioration of symptoms in OA and RA</v>
          </cell>
          <cell r="E2349" t="str">
            <v>John Stewart Axford</v>
          </cell>
          <cell r="F2349">
            <v>41462</v>
          </cell>
        </row>
        <row r="2350">
          <cell r="A2350" t="str">
            <v>12063-10</v>
          </cell>
          <cell r="B2350" t="str">
            <v>C</v>
          </cell>
          <cell r="C2350" t="str">
            <v>Closed</v>
          </cell>
          <cell r="D2350" t="str">
            <v>R - PCR studies on clonality - general costs</v>
          </cell>
          <cell r="E2350" t="str">
            <v>Timothy Raymond Rutherford</v>
          </cell>
          <cell r="F2350">
            <v>41136</v>
          </cell>
        </row>
        <row r="2351">
          <cell r="A2351" t="str">
            <v>12064-10</v>
          </cell>
          <cell r="B2351" t="str">
            <v>C</v>
          </cell>
          <cell r="C2351" t="str">
            <v>Closed</v>
          </cell>
          <cell r="D2351" t="str">
            <v>R - Donations for osteoporosis research - no O/Heads</v>
          </cell>
          <cell r="E2351" t="str">
            <v>Timothy John Chambers</v>
          </cell>
          <cell r="F2351">
            <v>40786</v>
          </cell>
        </row>
        <row r="2352">
          <cell r="A2352" t="str">
            <v>12065-10</v>
          </cell>
          <cell r="B2352" t="str">
            <v>C</v>
          </cell>
          <cell r="C2352" t="str">
            <v>Closed</v>
          </cell>
          <cell r="D2352" t="str">
            <v>R - Donations for Osteoporosis Research - Overheads</v>
          </cell>
          <cell r="E2352" t="str">
            <v>Timothy John Chambers</v>
          </cell>
          <cell r="F2352">
            <v>41507</v>
          </cell>
        </row>
        <row r="2353">
          <cell r="A2353" t="str">
            <v>12066-10</v>
          </cell>
          <cell r="B2353" t="str">
            <v>C</v>
          </cell>
          <cell r="C2353" t="str">
            <v>Closed</v>
          </cell>
          <cell r="D2353" t="str">
            <v>R - Anti-tumour potential of zoledronic acid in combination with other anti-cancer drugs on human lung cancer cell lines in vitro</v>
          </cell>
          <cell r="E2353" t="str">
            <v>Kay Winifred Colston</v>
          </cell>
          <cell r="F2353">
            <v>41136</v>
          </cell>
        </row>
        <row r="2354">
          <cell r="A2354" t="str">
            <v>12067-10</v>
          </cell>
          <cell r="B2354" t="str">
            <v>C</v>
          </cell>
          <cell r="C2354" t="str">
            <v>Closed</v>
          </cell>
          <cell r="D2354" t="str">
            <v>R - CRH1 Antagonistic-mediated changes in vitamin K1-dependent protein function during embryogenesis: a species comparison between rat and rabbit</v>
          </cell>
          <cell r="E2354" t="str">
            <v>Nigel Andrew Brown</v>
          </cell>
          <cell r="F2354">
            <v>41517</v>
          </cell>
        </row>
        <row r="2355">
          <cell r="A2355" t="str">
            <v>12068-10</v>
          </cell>
          <cell r="B2355" t="str">
            <v>C</v>
          </cell>
          <cell r="C2355" t="str">
            <v>Closed</v>
          </cell>
          <cell r="D2355" t="str">
            <v>R - Do high-density lipoproteins modulate the transcriptional profile of carotid plaques?</v>
          </cell>
          <cell r="E2355" t="str">
            <v>Gillian Wyndham Cockerill</v>
          </cell>
          <cell r="F2355">
            <v>41136</v>
          </cell>
        </row>
        <row r="2356">
          <cell r="A2356" t="str">
            <v>12069-10</v>
          </cell>
          <cell r="B2356" t="str">
            <v>C</v>
          </cell>
          <cell r="C2356" t="str">
            <v>Closed</v>
          </cell>
          <cell r="D2356" t="str">
            <v>R - Study of inflammatory drugs in a mouse tuberculosis model</v>
          </cell>
          <cell r="E2356" t="str">
            <v>Denis Anthony Mitchison</v>
          </cell>
          <cell r="F2356">
            <v>41517</v>
          </cell>
        </row>
        <row r="2357">
          <cell r="A2357" t="str">
            <v>12070-10</v>
          </cell>
          <cell r="B2357" t="str">
            <v>C</v>
          </cell>
          <cell r="C2357" t="str">
            <v>Closed</v>
          </cell>
          <cell r="D2357" t="str">
            <v>R - AFX01-05 A Phase 2, open label, multi-center dose escalation study of the safety, pharmacodynamics, and pharmacokinetics of subcutaneously administered AF37702 injection (Hematide) in anemic cancer patients receiving chemotherapy</v>
          </cell>
          <cell r="E2357" t="str">
            <v>Ruth Pettengell</v>
          </cell>
          <cell r="F2357">
            <v>41146</v>
          </cell>
        </row>
        <row r="2358">
          <cell r="A2358" t="str">
            <v>12071-10</v>
          </cell>
          <cell r="B2358" t="str">
            <v>C</v>
          </cell>
          <cell r="C2358" t="str">
            <v>Closed</v>
          </cell>
          <cell r="D2358" t="str">
            <v>R - MBL levels in infectious disease patients, and MBL binding to S. aureus</v>
          </cell>
          <cell r="E2358" t="str">
            <v>Jodi Anne Lindsay</v>
          </cell>
          <cell r="F2358">
            <v>41136</v>
          </cell>
        </row>
        <row r="2359">
          <cell r="A2359" t="str">
            <v>12072-10</v>
          </cell>
          <cell r="B2359" t="str">
            <v>C</v>
          </cell>
          <cell r="C2359" t="str">
            <v>Closed</v>
          </cell>
          <cell r="D2359" t="str">
            <v>R - The Atrial Fibrillation Ablation Pilot Study</v>
          </cell>
          <cell r="E2359" t="str">
            <v>Elijah Raphael Behr</v>
          </cell>
          <cell r="F2359">
            <v>41146</v>
          </cell>
        </row>
        <row r="2360">
          <cell r="A2360" t="str">
            <v>12073-10</v>
          </cell>
          <cell r="B2360" t="str">
            <v>C</v>
          </cell>
          <cell r="C2360" t="str">
            <v>Closed</v>
          </cell>
          <cell r="D2360" t="str">
            <v>R - Ambrotose Dosing and Optimization Studies</v>
          </cell>
          <cell r="E2360" t="str">
            <v>Melanie Rose Monteiro</v>
          </cell>
          <cell r="F2360">
            <v>41462</v>
          </cell>
        </row>
        <row r="2361">
          <cell r="A2361" t="str">
            <v>12074-10</v>
          </cell>
          <cell r="B2361" t="str">
            <v>C</v>
          </cell>
          <cell r="C2361" t="str">
            <v>Closed</v>
          </cell>
          <cell r="D2361" t="str">
            <v>R - PCR Neonatal sepsis study (GBS and E Coli project)</v>
          </cell>
          <cell r="E2361" t="str">
            <v>Paul Trafford Heath</v>
          </cell>
          <cell r="F2361">
            <v>40786</v>
          </cell>
        </row>
        <row r="2362">
          <cell r="A2362" t="str">
            <v>12075-10</v>
          </cell>
          <cell r="B2362" t="str">
            <v>C</v>
          </cell>
          <cell r="C2362" t="str">
            <v>Closed</v>
          </cell>
          <cell r="D2362" t="str">
            <v>R - PDX-008 A multi-center phase 2 open label study of (RS)-10-propargyl-10-deazaaminopterin (pralatrexate) with vitamin b12 and folic acid supplementation in patients with relapsed or refractoryperipheral t-cell lymphoma</v>
          </cell>
          <cell r="E2362" t="str">
            <v>Ruth Pettengell</v>
          </cell>
          <cell r="F2362">
            <v>41146</v>
          </cell>
        </row>
        <row r="2363">
          <cell r="A2363" t="str">
            <v>12076-10</v>
          </cell>
          <cell r="B2363" t="str">
            <v>C</v>
          </cell>
          <cell r="C2363" t="str">
            <v>Closed</v>
          </cell>
          <cell r="D2363" t="str">
            <v>R - Evaluation by qRT-PCR of 174 blinded patient samples collected and processed by University of Washington</v>
          </cell>
          <cell r="E2363" t="str">
            <v>Christiane Dorothea Fenske</v>
          </cell>
          <cell r="F2363">
            <v>41136</v>
          </cell>
        </row>
        <row r="2364">
          <cell r="A2364" t="str">
            <v>12077-10</v>
          </cell>
          <cell r="B2364" t="str">
            <v>C</v>
          </cell>
          <cell r="C2364" t="str">
            <v>Closed</v>
          </cell>
          <cell r="D2364" t="str">
            <v>R - A study of the effect of ARC1778</v>
          </cell>
          <cell r="E2364" t="str">
            <v>Hugh Stephen Markus</v>
          </cell>
          <cell r="F2364">
            <v>40588</v>
          </cell>
        </row>
        <row r="2365">
          <cell r="A2365" t="str">
            <v>12078-10</v>
          </cell>
          <cell r="B2365" t="str">
            <v>C</v>
          </cell>
          <cell r="C2365" t="str">
            <v>Closed</v>
          </cell>
          <cell r="D2365" t="str">
            <v>R - Developing new therapeutic roles for lenalidomide and pomalidomide</v>
          </cell>
          <cell r="E2365" t="str">
            <v>Angus George Dalgleish</v>
          </cell>
          <cell r="F2365">
            <v>42409</v>
          </cell>
        </row>
        <row r="2366">
          <cell r="A2366" t="str">
            <v>12079-10</v>
          </cell>
          <cell r="B2366" t="str">
            <v>C</v>
          </cell>
          <cell r="C2366" t="str">
            <v>Closed</v>
          </cell>
          <cell r="D2366" t="str">
            <v>R - To investigate the mechanisms of action of lenalidomide pomalidomide by assessing immunodoulatory, anti-angiogenic, anti-metastatic effectsand cytotoxic effects in key in-vivio and in-vitro model systems</v>
          </cell>
          <cell r="E2366" t="str">
            <v>Angus George Dalgleish</v>
          </cell>
          <cell r="F2366">
            <v>41146</v>
          </cell>
        </row>
        <row r="2367">
          <cell r="A2367" t="str">
            <v>12080-10</v>
          </cell>
          <cell r="B2367" t="str">
            <v>C</v>
          </cell>
          <cell r="C2367" t="str">
            <v>Closed</v>
          </cell>
          <cell r="D2367" t="str">
            <v>R - Integrated preclinical/clinical program for HIV topical microbicides</v>
          </cell>
          <cell r="E2367" t="str">
            <v>Robin John Shattock</v>
          </cell>
          <cell r="F2367">
            <v>40588</v>
          </cell>
        </row>
        <row r="2368">
          <cell r="A2368" t="str">
            <v>12081-10</v>
          </cell>
          <cell r="B2368" t="str">
            <v>C</v>
          </cell>
          <cell r="C2368" t="str">
            <v>Closed</v>
          </cell>
          <cell r="D2368" t="str">
            <v>R - The immunosuppressive action of thalidomide and its role in HIV and cancer (2)</v>
          </cell>
          <cell r="E2368" t="str">
            <v>Angus George Dalgleish</v>
          </cell>
          <cell r="F2368">
            <v>40830</v>
          </cell>
        </row>
        <row r="2369">
          <cell r="A2369" t="str">
            <v>12082-10</v>
          </cell>
          <cell r="B2369" t="str">
            <v>C</v>
          </cell>
          <cell r="C2369" t="str">
            <v>Closed</v>
          </cell>
          <cell r="D2369" t="str">
            <v>R - The role of tripeptidyl peptidase-1 the product of the CLN2 gene in neuropeptide degradation</v>
          </cell>
          <cell r="E2369" t="str">
            <v>Riccardo Luca Feasey</v>
          </cell>
          <cell r="F2369">
            <v>40983</v>
          </cell>
        </row>
        <row r="2370">
          <cell r="A2370" t="str">
            <v>12083-10</v>
          </cell>
          <cell r="B2370" t="str">
            <v>C</v>
          </cell>
          <cell r="C2370" t="str">
            <v>Closed</v>
          </cell>
          <cell r="D2370" t="str">
            <v>R - Pre-clinical evaluation of potential microbicides using cellular and tissue models of HIV transmission</v>
          </cell>
          <cell r="E2370" t="str">
            <v>Robin John Shattock</v>
          </cell>
          <cell r="F2370">
            <v>41074</v>
          </cell>
        </row>
        <row r="2371">
          <cell r="A2371" t="str">
            <v>12083-11</v>
          </cell>
          <cell r="B2371" t="str">
            <v>C</v>
          </cell>
          <cell r="C2371" t="str">
            <v>Closed</v>
          </cell>
          <cell r="D2371" t="str">
            <v>R - Testing of culture supernatants generated through IPM020</v>
          </cell>
          <cell r="E2371" t="str">
            <v>Robin John Shattock</v>
          </cell>
          <cell r="F2371">
            <v>40498</v>
          </cell>
        </row>
        <row r="2372">
          <cell r="A2372" t="str">
            <v>12083-12</v>
          </cell>
          <cell r="B2372" t="str">
            <v>C</v>
          </cell>
          <cell r="C2372" t="str">
            <v>Closed</v>
          </cell>
          <cell r="D2372" t="str">
            <v>R - Testing of culture supernatants generated through IPM020</v>
          </cell>
          <cell r="E2372" t="str">
            <v>Robin John Shattock</v>
          </cell>
          <cell r="F2372">
            <v>41074</v>
          </cell>
        </row>
        <row r="2373">
          <cell r="A2373" t="str">
            <v>12084-10</v>
          </cell>
          <cell r="B2373" t="str">
            <v>C</v>
          </cell>
          <cell r="C2373" t="str">
            <v>Closed</v>
          </cell>
          <cell r="D2373" t="str">
            <v>R - A randomised controlled trial of the effects of hormone replacement therapy on bone density in women with chronic anorexia nervosa.</v>
          </cell>
          <cell r="E2373" t="str">
            <v>James Gerard Francis Bolton</v>
          </cell>
          <cell r="F2373">
            <v>40588</v>
          </cell>
        </row>
        <row r="2374">
          <cell r="A2374" t="str">
            <v>12085-10</v>
          </cell>
          <cell r="B2374" t="str">
            <v>C</v>
          </cell>
          <cell r="C2374" t="str">
            <v>Closed</v>
          </cell>
          <cell r="D2374" t="str">
            <v>R - Cryptococcosis in AIDS patients</v>
          </cell>
          <cell r="E2374" t="str">
            <v>Thomas Stephen Harrison</v>
          </cell>
          <cell r="F2374">
            <v>40877</v>
          </cell>
        </row>
        <row r="2375">
          <cell r="A2375" t="str">
            <v>12086-10</v>
          </cell>
          <cell r="B2375" t="str">
            <v>C</v>
          </cell>
          <cell r="C2375" t="str">
            <v>Closed</v>
          </cell>
          <cell r="D2375" t="str">
            <v>R - Stroke Editorial Expenses</v>
          </cell>
          <cell r="E2375" t="str">
            <v>Hugh Stephen Markus</v>
          </cell>
          <cell r="F2375">
            <v>40908</v>
          </cell>
        </row>
        <row r="2376">
          <cell r="A2376" t="str">
            <v>12087-10</v>
          </cell>
          <cell r="B2376" t="str">
            <v>C</v>
          </cell>
          <cell r="C2376" t="str">
            <v>Closed</v>
          </cell>
          <cell r="D2376" t="str">
            <v>R - Tuition &amp; Bench Fees for PhD Student - Mohamed Al sayegh</v>
          </cell>
          <cell r="E2376" t="str">
            <v>Francisco Miralles Arenas</v>
          </cell>
          <cell r="F2376">
            <v>41698</v>
          </cell>
        </row>
        <row r="2377">
          <cell r="A2377" t="str">
            <v>12088-10</v>
          </cell>
          <cell r="B2377" t="str">
            <v>C</v>
          </cell>
          <cell r="C2377" t="str">
            <v>Closed</v>
          </cell>
          <cell r="D2377" t="str">
            <v>R - GeneticTesting: Amish Inherited Diseases</v>
          </cell>
          <cell r="E2377" t="str">
            <v>Andrew Harry Crosby</v>
          </cell>
          <cell r="F2377">
            <v>41507</v>
          </cell>
        </row>
        <row r="2378">
          <cell r="A2378" t="str">
            <v>12089-10</v>
          </cell>
          <cell r="B2378" t="str">
            <v>C</v>
          </cell>
          <cell r="C2378" t="str">
            <v>Closed</v>
          </cell>
          <cell r="D2378" t="str">
            <v>R - Advances in peptide design and laboratory testing to identify suitablepeptide-based HIV immunotherapy candidates for product development</v>
          </cell>
          <cell r="E2378" t="str">
            <v>Angus George Dalgleish</v>
          </cell>
          <cell r="F2378">
            <v>41507</v>
          </cell>
        </row>
        <row r="2379">
          <cell r="A2379" t="str">
            <v>12090-10</v>
          </cell>
          <cell r="B2379" t="str">
            <v>C</v>
          </cell>
          <cell r="C2379" t="str">
            <v>Closed</v>
          </cell>
          <cell r="D2379" t="str">
            <v>R - NFR Project - RCN</v>
          </cell>
          <cell r="E2379" t="str">
            <v>Angus George Dalgleish</v>
          </cell>
          <cell r="F2379">
            <v>41506</v>
          </cell>
        </row>
        <row r="2380">
          <cell r="A2380" t="str">
            <v>12090-11</v>
          </cell>
          <cell r="B2380" t="str">
            <v>C</v>
          </cell>
          <cell r="C2380" t="str">
            <v>Closed</v>
          </cell>
          <cell r="D2380" t="str">
            <v>R - Project funded by Bionor PHARMA</v>
          </cell>
          <cell r="E2380" t="str">
            <v>Angus George Dalgleish</v>
          </cell>
          <cell r="F2380">
            <v>41514</v>
          </cell>
        </row>
        <row r="2381">
          <cell r="A2381" t="str">
            <v>12091-10</v>
          </cell>
          <cell r="B2381" t="str">
            <v>C</v>
          </cell>
          <cell r="C2381" t="str">
            <v>Closed</v>
          </cell>
          <cell r="D2381" t="str">
            <v>R - A randomised control trial of non specifc clinical management versus CBT in chronic anorexia nervosa</v>
          </cell>
          <cell r="E2381" t="str">
            <v>John Hubert Lacey</v>
          </cell>
          <cell r="F2381">
            <v>41146</v>
          </cell>
        </row>
        <row r="2382">
          <cell r="A2382" t="str">
            <v>12092-10</v>
          </cell>
          <cell r="B2382" t="str">
            <v>C</v>
          </cell>
          <cell r="C2382" t="str">
            <v>Closed</v>
          </cell>
          <cell r="D2382" t="str">
            <v>R - The effect of variations in shear stress on spiral artery remodelling in pregnancy</v>
          </cell>
          <cell r="E2382" t="str">
            <v>Judith Eleanor Cartwright</v>
          </cell>
          <cell r="F2382">
            <v>41136</v>
          </cell>
        </row>
        <row r="2383">
          <cell r="A2383" t="str">
            <v>12093-10</v>
          </cell>
          <cell r="B2383" t="str">
            <v>C</v>
          </cell>
          <cell r="C2383" t="str">
            <v>Closed</v>
          </cell>
          <cell r="D2383" t="str">
            <v>R - Why does haemorrhoidectomy affect anal continence and the dynamics of defecation</v>
          </cell>
          <cell r="E2383" t="str">
            <v>Devinder Kumar</v>
          </cell>
          <cell r="F2383">
            <v>41146</v>
          </cell>
        </row>
        <row r="2384">
          <cell r="A2384" t="str">
            <v>12094-10</v>
          </cell>
          <cell r="B2384" t="str">
            <v>C</v>
          </cell>
          <cell r="C2384" t="str">
            <v>Closed</v>
          </cell>
          <cell r="D2384" t="str">
            <v>R - The social inclusion development fund</v>
          </cell>
          <cell r="E2384" t="str">
            <v>Sheila Clare Hollins</v>
          </cell>
          <cell r="F2384">
            <v>40588</v>
          </cell>
        </row>
        <row r="2385">
          <cell r="A2385" t="str">
            <v>12095-10</v>
          </cell>
          <cell r="B2385" t="str">
            <v>C</v>
          </cell>
          <cell r="C2385" t="str">
            <v>Closed</v>
          </cell>
          <cell r="D2385" t="str">
            <v>R - St George´s Charity Grant</v>
          </cell>
          <cell r="E2385" t="str">
            <v>Rachel Bastiaenen</v>
          </cell>
          <cell r="F2385">
            <v>41146</v>
          </cell>
        </row>
        <row r="2386">
          <cell r="A2386" t="str">
            <v>12096-10</v>
          </cell>
          <cell r="B2386" t="str">
            <v>C</v>
          </cell>
          <cell r="C2386" t="str">
            <v>Closed</v>
          </cell>
          <cell r="D2386" t="str">
            <v>R - Atrial fibrillation project</v>
          </cell>
          <cell r="E2386" t="str">
            <v>Ekaterini Nesbitt</v>
          </cell>
          <cell r="F2386">
            <v>41517</v>
          </cell>
        </row>
        <row r="2387">
          <cell r="A2387" t="str">
            <v>12097-10</v>
          </cell>
          <cell r="B2387" t="str">
            <v>C</v>
          </cell>
          <cell r="C2387" t="str">
            <v>Closed</v>
          </cell>
          <cell r="D2387" t="str">
            <v>R - K Jordan student placement</v>
          </cell>
          <cell r="E2387" t="str">
            <v>Anthony Edwin Michael</v>
          </cell>
          <cell r="F2387">
            <v>41146</v>
          </cell>
        </row>
        <row r="2388">
          <cell r="A2388" t="str">
            <v>12098-10</v>
          </cell>
          <cell r="B2388" t="str">
            <v>C</v>
          </cell>
          <cell r="C2388" t="str">
            <v>Closed</v>
          </cell>
          <cell r="D2388" t="str">
            <v>R - Miscellaneous Research Account</v>
          </cell>
          <cell r="E2388" t="str">
            <v>Juan Carlos Kaski</v>
          </cell>
          <cell r="F2388">
            <v>41305</v>
          </cell>
        </row>
        <row r="2389">
          <cell r="A2389" t="str">
            <v>12099-10</v>
          </cell>
          <cell r="B2389" t="str">
            <v>C</v>
          </cell>
          <cell r="C2389" t="str">
            <v>Closed</v>
          </cell>
          <cell r="D2389" t="str">
            <v>R - Clinical Trial - Embrace Study</v>
          </cell>
          <cell r="E2389" t="str">
            <v>Glen Brice</v>
          </cell>
          <cell r="F2389">
            <v>42399</v>
          </cell>
        </row>
        <row r="2390">
          <cell r="A2390" t="str">
            <v>12100-10</v>
          </cell>
          <cell r="B2390" t="str">
            <v>C</v>
          </cell>
          <cell r="C2390" t="str">
            <v>Closed</v>
          </cell>
          <cell r="D2390" t="str">
            <v>R - Vera Down Award 2006</v>
          </cell>
          <cell r="E2390" t="str">
            <v>Melanie Rose Monteiro</v>
          </cell>
          <cell r="F2390">
            <v>40983</v>
          </cell>
        </row>
        <row r="2391">
          <cell r="A2391" t="str">
            <v>12101-10</v>
          </cell>
          <cell r="B2391" t="str">
            <v>C</v>
          </cell>
          <cell r="C2391" t="str">
            <v>Closed</v>
          </cell>
          <cell r="D2391" t="str">
            <v>R - Kingston Account</v>
          </cell>
          <cell r="E2391" t="str">
            <v>Ruth Pettengell</v>
          </cell>
          <cell r="F2391">
            <v>41146</v>
          </cell>
        </row>
        <row r="2392">
          <cell r="A2392" t="str">
            <v>12102-10</v>
          </cell>
          <cell r="B2392" t="str">
            <v>C</v>
          </cell>
          <cell r="C2392" t="str">
            <v>Closed</v>
          </cell>
          <cell r="D2392" t="str">
            <v>R - MSC Projects</v>
          </cell>
          <cell r="E2392" t="str">
            <v>Paris Ataliotis</v>
          </cell>
          <cell r="F2392">
            <v>41005</v>
          </cell>
        </row>
        <row r="2393">
          <cell r="A2393" t="str">
            <v>12103-10</v>
          </cell>
          <cell r="B2393" t="str">
            <v>C</v>
          </cell>
          <cell r="C2393" t="str">
            <v>Closed</v>
          </cell>
          <cell r="D2393" t="str">
            <v>R - Evaluation of the urinary proteome in non-azotaemic and azotaemic catsby surface enhanced laser desorption/ionisation - Time of Flight (SELDI-TOF) analysis</v>
          </cell>
          <cell r="E2393" t="str">
            <v>Gary Russell Coulton</v>
          </cell>
          <cell r="F2393">
            <v>41005</v>
          </cell>
        </row>
        <row r="2394">
          <cell r="A2394" t="str">
            <v>12104-10</v>
          </cell>
          <cell r="B2394" t="str">
            <v>C</v>
          </cell>
          <cell r="C2394" t="str">
            <v>Closed</v>
          </cell>
          <cell r="D2394" t="str">
            <v>R - Research into the Functional Characterization of the Novel ZF2D protein</v>
          </cell>
          <cell r="E2394" t="str">
            <v>Francisco Miralles Arenas</v>
          </cell>
          <cell r="F2394">
            <v>40983</v>
          </cell>
        </row>
        <row r="2395">
          <cell r="A2395" t="str">
            <v>12105-10</v>
          </cell>
          <cell r="B2395" t="str">
            <v>C</v>
          </cell>
          <cell r="C2395" t="str">
            <v>Closed</v>
          </cell>
          <cell r="D2395" t="str">
            <v>R - University of London Central Research Fund</v>
          </cell>
          <cell r="E2395" t="str">
            <v>David Zoltan Szuts</v>
          </cell>
          <cell r="F2395">
            <v>40502</v>
          </cell>
        </row>
        <row r="2396">
          <cell r="A2396" t="str">
            <v>12106-10</v>
          </cell>
          <cell r="B2396" t="str">
            <v>C</v>
          </cell>
          <cell r="C2396" t="str">
            <v>Closed</v>
          </cell>
          <cell r="D2396" t="str">
            <v>R - How decisions about renal replacment therapy are made: a qualitative study using interviews with members of health care teams</v>
          </cell>
          <cell r="E2396" t="str">
            <v>Melanie Rose Monteiro</v>
          </cell>
          <cell r="F2396">
            <v>41005</v>
          </cell>
        </row>
        <row r="2397">
          <cell r="A2397" t="str">
            <v>12107-10</v>
          </cell>
          <cell r="B2397" t="str">
            <v>C</v>
          </cell>
          <cell r="C2397" t="str">
            <v>Closed</v>
          </cell>
          <cell r="D2397" t="str">
            <v>R - A study of the initiation and development of the follicle transcriptome in the human ovary funding for agilent whole human genome microarray kit and RNA amplification and labelling kits</v>
          </cell>
          <cell r="E2397" t="str">
            <v>Suman Rice</v>
          </cell>
          <cell r="F2397">
            <v>41136</v>
          </cell>
        </row>
        <row r="2398">
          <cell r="A2398" t="str">
            <v>12108-10</v>
          </cell>
          <cell r="B2398" t="str">
            <v>C</v>
          </cell>
          <cell r="C2398" t="str">
            <v>Closed</v>
          </cell>
          <cell r="D2398" t="str">
            <v>R - Does TACE cause the shedding of endothelial ACE2 and contribute to lung inflammation? contribution towards the cost of mice, antibodies for immunohistochemical staining and western blotting, antibody for TACE neutralisation, ACE produce agonists and E</v>
          </cell>
          <cell r="E2398" t="str">
            <v>James David Moffatt</v>
          </cell>
          <cell r="F2398">
            <v>41136</v>
          </cell>
        </row>
        <row r="2399">
          <cell r="A2399" t="str">
            <v>12109-10</v>
          </cell>
          <cell r="B2399" t="str">
            <v>C</v>
          </cell>
          <cell r="C2399" t="str">
            <v>Closed</v>
          </cell>
          <cell r="D2399" t="str">
            <v>R - SWAN Studentship</v>
          </cell>
          <cell r="E2399" t="str">
            <v>Derek Clive Macallan</v>
          </cell>
          <cell r="F2399">
            <v>42216</v>
          </cell>
        </row>
        <row r="2400">
          <cell r="A2400" t="str">
            <v>12110-10</v>
          </cell>
          <cell r="B2400" t="str">
            <v>C</v>
          </cell>
          <cell r="C2400" t="str">
            <v>Closed</v>
          </cell>
          <cell r="D2400" t="str">
            <v>R - Chemical synthesis and functions at the hippocampal synapse of solublebeta-amyloid dimers</v>
          </cell>
          <cell r="E2400" t="str">
            <v>Stephanie Janet Hazlehurst</v>
          </cell>
          <cell r="F2400">
            <v>41796</v>
          </cell>
        </row>
        <row r="2401">
          <cell r="A2401" t="str">
            <v>12111-10</v>
          </cell>
          <cell r="B2401" t="str">
            <v>C</v>
          </cell>
          <cell r="C2401" t="str">
            <v>Closed</v>
          </cell>
          <cell r="D2401" t="str">
            <v>R - A study of ageing, health and suicide - consumables funding</v>
          </cell>
          <cell r="E2401" t="str">
            <v>James Anthony Keith Erskine</v>
          </cell>
          <cell r="F2401">
            <v>41136</v>
          </cell>
        </row>
        <row r="2402">
          <cell r="A2402" t="str">
            <v>12112-10</v>
          </cell>
          <cell r="B2402" t="str">
            <v>C</v>
          </cell>
          <cell r="C2402" t="str">
            <v>Closed</v>
          </cell>
          <cell r="D2402" t="str">
            <v>R - Purchase of Seward Stomacher, Jencons: research into heparin-targeted delivery of mycobacterial antigens</v>
          </cell>
          <cell r="E2402" t="str">
            <v>Stephanie Janet Hazlehurst</v>
          </cell>
          <cell r="F2402">
            <v>41136</v>
          </cell>
        </row>
        <row r="2403">
          <cell r="A2403" t="str">
            <v>12113-10</v>
          </cell>
          <cell r="B2403" t="str">
            <v>C</v>
          </cell>
          <cell r="C2403" t="str">
            <v>Closed</v>
          </cell>
          <cell r="D2403" t="str">
            <v>R - Studentship: Risk management and mortality in eating disorders</v>
          </cell>
          <cell r="E2403" t="str">
            <v>John Farnhill Morgan</v>
          </cell>
          <cell r="F2403">
            <v>43569</v>
          </cell>
        </row>
        <row r="2404">
          <cell r="A2404" t="str">
            <v>12113-11</v>
          </cell>
          <cell r="B2404" t="str">
            <v>P</v>
          </cell>
          <cell r="C2404" t="str">
            <v>Parked</v>
          </cell>
          <cell r="D2404" t="str">
            <v>P6 - Studentship for Vanessa Huke -Risk management and mortality in eating disorders</v>
          </cell>
          <cell r="E2404" t="str">
            <v>John Farnhill Morgan</v>
          </cell>
          <cell r="F2404">
            <v>42082</v>
          </cell>
        </row>
        <row r="2405">
          <cell r="A2405" t="str">
            <v>12114-10</v>
          </cell>
          <cell r="B2405" t="str">
            <v>C</v>
          </cell>
          <cell r="C2405" t="str">
            <v>Closed</v>
          </cell>
          <cell r="D2405" t="str">
            <v>R - Development of fibronectin mutants to test their ability to inhibit the development of arthritis</v>
          </cell>
          <cell r="E2405" t="str">
            <v>Nidhi Sofat</v>
          </cell>
          <cell r="F2405">
            <v>41224</v>
          </cell>
        </row>
        <row r="2406">
          <cell r="A2406" t="str">
            <v>12115-10</v>
          </cell>
          <cell r="B2406" t="str">
            <v>C</v>
          </cell>
          <cell r="C2406" t="str">
            <v>Closed</v>
          </cell>
          <cell r="D2406" t="str">
            <v>R - Defective neurosteroid metabolism in neurodegenerative diseases</v>
          </cell>
          <cell r="E2406" t="str">
            <v>Andrew Harry Crosby</v>
          </cell>
          <cell r="F2406">
            <v>41033</v>
          </cell>
        </row>
        <row r="2407">
          <cell r="A2407" t="str">
            <v>12116-10</v>
          </cell>
          <cell r="B2407" t="str">
            <v>C</v>
          </cell>
          <cell r="C2407" t="str">
            <v>Closed</v>
          </cell>
          <cell r="D2407" t="str">
            <v>R - Virtual organisations for trials</v>
          </cell>
          <cell r="E2407" t="str">
            <v>Simon De Lusignan</v>
          </cell>
          <cell r="F2407">
            <v>40588</v>
          </cell>
        </row>
        <row r="2408">
          <cell r="A2408" t="str">
            <v>12117-10</v>
          </cell>
          <cell r="B2408" t="str">
            <v>C</v>
          </cell>
          <cell r="C2408" t="str">
            <v>Closed</v>
          </cell>
          <cell r="D2408" t="str">
            <v>R - Improving access to psychological</v>
          </cell>
          <cell r="E2408" t="str">
            <v>Melanie Rose Monteiro</v>
          </cell>
          <cell r="F2408">
            <v>41136</v>
          </cell>
        </row>
        <row r="2409">
          <cell r="A2409" t="str">
            <v>12118-10</v>
          </cell>
          <cell r="B2409" t="str">
            <v>C</v>
          </cell>
          <cell r="C2409" t="str">
            <v>Closed</v>
          </cell>
          <cell r="D2409" t="str">
            <v>R - How to make better use of computers</v>
          </cell>
          <cell r="E2409" t="str">
            <v>Melanie Rose Monteiro</v>
          </cell>
          <cell r="F2409">
            <v>40663</v>
          </cell>
        </row>
        <row r="2410">
          <cell r="A2410" t="str">
            <v>12119-10</v>
          </cell>
          <cell r="B2410" t="str">
            <v>C</v>
          </cell>
          <cell r="C2410" t="str">
            <v>Closed</v>
          </cell>
          <cell r="D2410" t="str">
            <v>R - E-CPD Training Services - Enterprise</v>
          </cell>
          <cell r="E2410" t="str">
            <v>Juan Carlos Kaski</v>
          </cell>
          <cell r="F2410">
            <v>41074</v>
          </cell>
        </row>
        <row r="2411">
          <cell r="A2411" t="str">
            <v>12120-10</v>
          </cell>
          <cell r="B2411" t="str">
            <v>C</v>
          </cell>
          <cell r="C2411" t="str">
            <v>Closed</v>
          </cell>
          <cell r="D2411" t="str">
            <v>R - The Mechanisms of alpha-CaMKII Synaptic Targeting in Long-Term Potentiation and Hypoxia</v>
          </cell>
          <cell r="E2411" t="str">
            <v>Stephanie Janet Hazlehurst</v>
          </cell>
          <cell r="F2411">
            <v>41182</v>
          </cell>
        </row>
        <row r="2412">
          <cell r="A2412" t="str">
            <v>12121-10</v>
          </cell>
          <cell r="B2412" t="str">
            <v>C</v>
          </cell>
          <cell r="C2412" t="str">
            <v>Closed</v>
          </cell>
          <cell r="D2412" t="str">
            <v>R - The use fo APRIL and BAFF as vaccine adjuvants</v>
          </cell>
          <cell r="E2412" t="str">
            <v>Robin John Shattock</v>
          </cell>
          <cell r="F2412">
            <v>40648</v>
          </cell>
        </row>
        <row r="2413">
          <cell r="A2413" t="str">
            <v>12122-10</v>
          </cell>
          <cell r="B2413" t="str">
            <v>C</v>
          </cell>
          <cell r="C2413" t="str">
            <v>Closed</v>
          </cell>
          <cell r="D2413" t="str">
            <v>R - Defects in apoptosis of CD4*CD28null T</v>
          </cell>
          <cell r="E2413" t="str">
            <v>Ingrid Elena Dumitriu</v>
          </cell>
          <cell r="F2413">
            <v>41760</v>
          </cell>
        </row>
        <row r="2414">
          <cell r="A2414" t="str">
            <v>12123-10</v>
          </cell>
          <cell r="B2414" t="str">
            <v>C</v>
          </cell>
          <cell r="C2414" t="str">
            <v>Closed</v>
          </cell>
          <cell r="D2414" t="str">
            <v>R - Peer Expertise in Education &amp; Research</v>
          </cell>
          <cell r="E2414" t="str">
            <v>Steven George Gillard</v>
          </cell>
          <cell r="F2414">
            <v>41486</v>
          </cell>
        </row>
        <row r="2415">
          <cell r="A2415" t="str">
            <v>12124-10</v>
          </cell>
          <cell r="B2415" t="str">
            <v>C</v>
          </cell>
          <cell r="C2415" t="str">
            <v>Closed</v>
          </cell>
          <cell r="D2415" t="str">
            <v>R - IST-3 Third International Stroke Trial</v>
          </cell>
          <cell r="E2415" t="str">
            <v>Hugh Stephen Markus</v>
          </cell>
          <cell r="F2415">
            <v>40983</v>
          </cell>
        </row>
        <row r="2416">
          <cell r="A2416" t="str">
            <v>12125-10</v>
          </cell>
          <cell r="B2416" t="str">
            <v>C</v>
          </cell>
          <cell r="C2416" t="str">
            <v>Closed</v>
          </cell>
          <cell r="D2416" t="str">
            <v>R - ARPEC Miscellaneous Funds</v>
          </cell>
          <cell r="E2416" t="str">
            <v>Michael Roy Sharland</v>
          </cell>
          <cell r="F2416">
            <v>41517</v>
          </cell>
        </row>
        <row r="2417">
          <cell r="A2417" t="str">
            <v>12126-10</v>
          </cell>
          <cell r="B2417" t="str">
            <v>C</v>
          </cell>
          <cell r="C2417" t="str">
            <v>Closed</v>
          </cell>
          <cell r="D2417" t="str">
            <v>R - Consumables Fund from Fetal Medicine Unit</v>
          </cell>
          <cell r="E2417" t="str">
            <v>Judith Eleanor Cartwright</v>
          </cell>
          <cell r="F2417">
            <v>41517</v>
          </cell>
        </row>
        <row r="2418">
          <cell r="A2418" t="str">
            <v>12127-10</v>
          </cell>
          <cell r="B2418" t="str">
            <v>C</v>
          </cell>
          <cell r="C2418" t="str">
            <v>Closed</v>
          </cell>
          <cell r="D2418" t="str">
            <v>R - University of London Central Research Fund</v>
          </cell>
          <cell r="E2418" t="str">
            <v>David Zoltan Szuts</v>
          </cell>
          <cell r="F2418">
            <v>41005</v>
          </cell>
        </row>
        <row r="2419">
          <cell r="A2419" t="str">
            <v>12128-10</v>
          </cell>
          <cell r="B2419" t="str">
            <v>C</v>
          </cell>
          <cell r="C2419" t="str">
            <v>Closed</v>
          </cell>
          <cell r="D2419" t="str">
            <v>P4 - Identification of a role of KCNQ channels in vascular reactivity by lentiviral-dependent gene modification</v>
          </cell>
          <cell r="E2419" t="str">
            <v>Iain Andrew Greenwood</v>
          </cell>
          <cell r="F2419">
            <v>42216</v>
          </cell>
        </row>
        <row r="2420">
          <cell r="A2420" t="str">
            <v>12129-10</v>
          </cell>
          <cell r="B2420" t="str">
            <v>C</v>
          </cell>
          <cell r="C2420" t="str">
            <v>Closed</v>
          </cell>
          <cell r="D2420" t="str">
            <v>P4 - SWAN PhD - Dr Paris Ataliotis - Zahra Riaz</v>
          </cell>
          <cell r="E2420" t="str">
            <v>Paris Ataliotis</v>
          </cell>
          <cell r="F2420">
            <v>42124</v>
          </cell>
        </row>
        <row r="2421">
          <cell r="A2421" t="str">
            <v>12130-10</v>
          </cell>
          <cell r="B2421" t="str">
            <v>C</v>
          </cell>
          <cell r="C2421" t="str">
            <v>Closed</v>
          </cell>
          <cell r="D2421" t="str">
            <v>P4 - Implementing individualised health and social care policy in Mental Health NHS Trusts: challenges for organisation and management</v>
          </cell>
          <cell r="E2421" t="str">
            <v>Steven George Gillard</v>
          </cell>
          <cell r="F2421">
            <v>42216</v>
          </cell>
        </row>
        <row r="2422">
          <cell r="A2422" t="str">
            <v>12131-10</v>
          </cell>
          <cell r="B2422" t="str">
            <v>C</v>
          </cell>
          <cell r="C2422" t="str">
            <v>Closed</v>
          </cell>
          <cell r="D2422" t="str">
            <v>P4 - The long-term effects of still birth: continuity between early maternal PTSD and insecure/disorganised child attachment and subsequent psychosocial adjustment in adolescents and parents</v>
          </cell>
          <cell r="E2422" t="str">
            <v>Gillian Anne McGauley</v>
          </cell>
          <cell r="F2422">
            <v>42216</v>
          </cell>
        </row>
        <row r="2423">
          <cell r="A2423" t="str">
            <v>12132-10</v>
          </cell>
          <cell r="B2423" t="str">
            <v>C</v>
          </cell>
          <cell r="C2423" t="str">
            <v>Closed</v>
          </cell>
          <cell r="D2423" t="str">
            <v>R - Recharge</v>
          </cell>
          <cell r="E2423" t="str">
            <v>Marek Malik</v>
          </cell>
          <cell r="F2423">
            <v>41146</v>
          </cell>
        </row>
        <row r="2424">
          <cell r="A2424" t="str">
            <v>12133-10</v>
          </cell>
          <cell r="B2424" t="str">
            <v>C</v>
          </cell>
          <cell r="C2424" t="str">
            <v>Closed</v>
          </cell>
          <cell r="D2424" t="str">
            <v>R - University of London Central Research Funds small grant for laboratoryconsumables (No salary costs)</v>
          </cell>
          <cell r="E2424" t="str">
            <v>Soo-Hyun Kim</v>
          </cell>
          <cell r="F2424">
            <v>41005</v>
          </cell>
        </row>
        <row r="2425">
          <cell r="A2425" t="str">
            <v>12134-10</v>
          </cell>
          <cell r="B2425" t="str">
            <v>C</v>
          </cell>
          <cell r="C2425" t="str">
            <v>Closed</v>
          </cell>
          <cell r="D2425" t="str">
            <v>R - SWan IBLS small grant for consumables</v>
          </cell>
          <cell r="E2425" t="str">
            <v>Brian Maxwell Austen</v>
          </cell>
          <cell r="F2425">
            <v>40983</v>
          </cell>
        </row>
        <row r="2426">
          <cell r="A2426" t="str">
            <v>12135-10</v>
          </cell>
          <cell r="B2426" t="str">
            <v>C</v>
          </cell>
          <cell r="C2426" t="str">
            <v>Closed</v>
          </cell>
          <cell r="D2426" t="str">
            <v>R - Evaluation of a novel tool developed for Streptococcus pneumoniae molecular serotyping by participation in an international validation competition.</v>
          </cell>
          <cell r="E2426" t="str">
            <v>Jason Hinds</v>
          </cell>
          <cell r="F2426">
            <v>41146</v>
          </cell>
        </row>
        <row r="2427">
          <cell r="A2427" t="str">
            <v>12136-10</v>
          </cell>
          <cell r="B2427" t="str">
            <v>C</v>
          </cell>
          <cell r="C2427" t="str">
            <v>Closed</v>
          </cell>
          <cell r="D2427" t="str">
            <v>R - Miscellaneous Research Funds</v>
          </cell>
          <cell r="E2427" t="str">
            <v>Andrew Harry Crosby</v>
          </cell>
          <cell r="F2427">
            <v>41509</v>
          </cell>
        </row>
        <row r="2428">
          <cell r="A2428" t="str">
            <v>12137-10</v>
          </cell>
          <cell r="B2428" t="str">
            <v>C</v>
          </cell>
          <cell r="C2428" t="str">
            <v>Closed</v>
          </cell>
          <cell r="D2428" t="str">
            <v>R - Miscellaneous Research Funds</v>
          </cell>
          <cell r="E2428" t="str">
            <v>Shirley Victoria Hodgson</v>
          </cell>
          <cell r="F2428">
            <v>40891</v>
          </cell>
        </row>
        <row r="2429">
          <cell r="A2429" t="str">
            <v>12138-10</v>
          </cell>
          <cell r="B2429" t="str">
            <v>C</v>
          </cell>
          <cell r="C2429" t="str">
            <v>Closed</v>
          </cell>
          <cell r="D2429" t="str">
            <v>R - ECCI Registry Project - Miscellanous donations account</v>
          </cell>
          <cell r="E2429" t="str">
            <v>Michael Roy Sharland</v>
          </cell>
          <cell r="F2429">
            <v>41628</v>
          </cell>
        </row>
        <row r="2430">
          <cell r="A2430" t="str">
            <v>12139-10</v>
          </cell>
          <cell r="B2430" t="str">
            <v>C</v>
          </cell>
          <cell r="C2430" t="str">
            <v>Closed</v>
          </cell>
          <cell r="D2430" t="str">
            <v>R - A proof of concept study to assess the utility of an approach to predicting emetic liability and reduce animal use.</v>
          </cell>
          <cell r="E2430" t="str">
            <v>Paul Lyn Rodney Andrews</v>
          </cell>
          <cell r="F2430">
            <v>41507</v>
          </cell>
        </row>
        <row r="2431">
          <cell r="A2431" t="str">
            <v>12140-10</v>
          </cell>
          <cell r="B2431" t="str">
            <v>C</v>
          </cell>
          <cell r="C2431" t="str">
            <v>Closed</v>
          </cell>
          <cell r="D2431" t="str">
            <v>R - Profiling uternine natural killer cell</v>
          </cell>
          <cell r="E2431" t="str">
            <v>Judith Eleanor Cartwright</v>
          </cell>
          <cell r="F2431">
            <v>41136</v>
          </cell>
        </row>
        <row r="2432">
          <cell r="A2432" t="str">
            <v>12141-10</v>
          </cell>
          <cell r="B2432" t="str">
            <v>C</v>
          </cell>
          <cell r="C2432" t="str">
            <v>Closed</v>
          </cell>
          <cell r="D2432" t="str">
            <v>R - A genetic model for studying the aetiology of ovarian cyst formation</v>
          </cell>
          <cell r="E2432" t="str">
            <v>Paris Ataliotis</v>
          </cell>
          <cell r="F2432">
            <v>40983</v>
          </cell>
        </row>
        <row r="2433">
          <cell r="A2433" t="str">
            <v>12142-10</v>
          </cell>
          <cell r="B2433" t="str">
            <v>C</v>
          </cell>
          <cell r="C2433" t="str">
            <v>Closed</v>
          </cell>
          <cell r="D2433" t="str">
            <v>R - Cynthia Sam Consumables Fund</v>
          </cell>
          <cell r="E2433" t="str">
            <v>Thomas Bruce Bolton</v>
          </cell>
          <cell r="F2433">
            <v>41136</v>
          </cell>
        </row>
        <row r="2434">
          <cell r="A2434" t="str">
            <v>12143-10</v>
          </cell>
          <cell r="B2434" t="str">
            <v>C</v>
          </cell>
          <cell r="C2434" t="str">
            <v>Closed</v>
          </cell>
          <cell r="D2434" t="str">
            <v>R - State-of-the-art ethics virtual patient</v>
          </cell>
          <cell r="E2434" t="str">
            <v>Charavanan Balasubramaniam</v>
          </cell>
          <cell r="F2434">
            <v>41136</v>
          </cell>
        </row>
        <row r="2435">
          <cell r="A2435" t="str">
            <v>12144-10</v>
          </cell>
          <cell r="B2435" t="str">
            <v>C</v>
          </cell>
          <cell r="C2435" t="str">
            <v>Closed</v>
          </cell>
          <cell r="D2435" t="str">
            <v>R - Trophoblast function related to uterine artery Doppler</v>
          </cell>
          <cell r="E2435" t="str">
            <v>Judith Eleanor Cartwright</v>
          </cell>
          <cell r="F2435">
            <v>41507</v>
          </cell>
        </row>
        <row r="2436">
          <cell r="A2436" t="str">
            <v>12145-10</v>
          </cell>
          <cell r="B2436" t="str">
            <v>C</v>
          </cell>
          <cell r="C2436" t="str">
            <v>Closed</v>
          </cell>
          <cell r="D2436" t="str">
            <v>P4 - Cell Senescence and Pigmentation: Implications for Skin Cancer</v>
          </cell>
          <cell r="E2436" t="str">
            <v>Elena Vladimirovna Sviderskaya</v>
          </cell>
          <cell r="F2436">
            <v>42216</v>
          </cell>
        </row>
        <row r="2437">
          <cell r="A2437" t="str">
            <v>12146-10</v>
          </cell>
          <cell r="B2437" t="str">
            <v>C</v>
          </cell>
          <cell r="C2437" t="str">
            <v>Closed</v>
          </cell>
          <cell r="D2437" t="str">
            <v>R - Miscellaneous Research Funds</v>
          </cell>
          <cell r="E2437" t="str">
            <v>Paul Trafford Heath</v>
          </cell>
          <cell r="F2437">
            <v>41274</v>
          </cell>
        </row>
        <row r="2438">
          <cell r="A2438" t="str">
            <v>12147-10</v>
          </cell>
          <cell r="B2438" t="str">
            <v>C</v>
          </cell>
          <cell r="C2438" t="str">
            <v>Closed</v>
          </cell>
          <cell r="D2438" t="str">
            <v>R - Research Office Management fees holding a/c</v>
          </cell>
          <cell r="E2438" t="str">
            <v>Helen Jane Boland</v>
          </cell>
          <cell r="F2438">
            <v>41182</v>
          </cell>
        </row>
        <row r="2439">
          <cell r="A2439" t="str">
            <v>12148-10</v>
          </cell>
          <cell r="B2439" t="str">
            <v>C</v>
          </cell>
          <cell r="C2439" t="str">
            <v>Closed</v>
          </cell>
          <cell r="D2439" t="str">
            <v>R - Research Grants Office - Miscellaneous</v>
          </cell>
          <cell r="E2439" t="str">
            <v>Helen Jane Boland</v>
          </cell>
          <cell r="F2439">
            <v>41851</v>
          </cell>
        </row>
        <row r="2440">
          <cell r="A2440" t="str">
            <v>12149-10</v>
          </cell>
          <cell r="B2440" t="str">
            <v>C</v>
          </cell>
          <cell r="C2440" t="str">
            <v>Closed</v>
          </cell>
          <cell r="D2440" t="str">
            <v>R - Miscellaneous Research Fund</v>
          </cell>
          <cell r="E2440" t="str">
            <v>Stephen Edward Goodbourn</v>
          </cell>
          <cell r="F2440">
            <v>41274</v>
          </cell>
        </row>
        <row r="2441">
          <cell r="A2441" t="str">
            <v>12150-10</v>
          </cell>
          <cell r="B2441" t="str">
            <v>C</v>
          </cell>
          <cell r="C2441" t="str">
            <v>Closed</v>
          </cell>
          <cell r="D2441" t="str">
            <v>R - Miscellaneous Research Account</v>
          </cell>
          <cell r="E2441" t="str">
            <v>Iain Andrew Greenwood</v>
          </cell>
          <cell r="F2441">
            <v>40983</v>
          </cell>
        </row>
        <row r="2442">
          <cell r="A2442" t="str">
            <v>12151-10</v>
          </cell>
          <cell r="B2442" t="str">
            <v>C</v>
          </cell>
          <cell r="C2442" t="str">
            <v>Closed</v>
          </cell>
          <cell r="D2442" t="str">
            <v>R - Miscellaneous Research Account</v>
          </cell>
          <cell r="E2442" t="str">
            <v>Venkatachalam Chandrasekaran</v>
          </cell>
          <cell r="F2442">
            <v>41146</v>
          </cell>
        </row>
        <row r="2443">
          <cell r="A2443" t="str">
            <v>12152-10</v>
          </cell>
          <cell r="B2443" t="str">
            <v>C</v>
          </cell>
          <cell r="C2443" t="str">
            <v>Closed</v>
          </cell>
          <cell r="D2443" t="str">
            <v>R - Effect of rHDL infusion on cerebral ischaemia</v>
          </cell>
          <cell r="E2443" t="str">
            <v>Gillian Wyndham Cockerill</v>
          </cell>
          <cell r="F2443">
            <v>41136</v>
          </cell>
        </row>
        <row r="2444">
          <cell r="A2444" t="str">
            <v>12153-10</v>
          </cell>
          <cell r="B2444" t="str">
            <v>C</v>
          </cell>
          <cell r="C2444" t="str">
            <v>Closed</v>
          </cell>
          <cell r="D2444" t="str">
            <v>R - Misc Research Account</v>
          </cell>
          <cell r="E2444" t="str">
            <v>George Sutherland</v>
          </cell>
          <cell r="F2444">
            <v>41136</v>
          </cell>
        </row>
        <row r="2445">
          <cell r="A2445" t="str">
            <v>12154-10</v>
          </cell>
          <cell r="B2445" t="str">
            <v>C</v>
          </cell>
          <cell r="C2445" t="str">
            <v>Closed</v>
          </cell>
          <cell r="D2445" t="str">
            <v>R - Miscellaneous Research Account</v>
          </cell>
          <cell r="E2445" t="str">
            <v>Barbara Philips</v>
          </cell>
          <cell r="F2445">
            <v>41136</v>
          </cell>
        </row>
        <row r="2446">
          <cell r="A2446" t="str">
            <v>12155-10</v>
          </cell>
          <cell r="B2446" t="str">
            <v>C</v>
          </cell>
          <cell r="C2446" t="str">
            <v>Closed</v>
          </cell>
          <cell r="D2446" t="str">
            <v>R - Epilepsy Research Account</v>
          </cell>
          <cell r="E2446" t="str">
            <v>Hannah Rutherford Cock</v>
          </cell>
          <cell r="F2446">
            <v>41511</v>
          </cell>
        </row>
        <row r="2447">
          <cell r="A2447" t="str">
            <v>12156-10</v>
          </cell>
          <cell r="B2447" t="str">
            <v>C</v>
          </cell>
          <cell r="C2447" t="str">
            <v>Closed</v>
          </cell>
          <cell r="D2447" t="str">
            <v>R - Miscellaneous Research Fund</v>
          </cell>
          <cell r="E2447" t="str">
            <v>Dr J A Tooze</v>
          </cell>
          <cell r="F2447">
            <v>41136</v>
          </cell>
        </row>
        <row r="2448">
          <cell r="A2448" t="str">
            <v>12157-10</v>
          </cell>
          <cell r="B2448" t="str">
            <v>C</v>
          </cell>
          <cell r="C2448" t="str">
            <v>Closed</v>
          </cell>
          <cell r="D2448" t="str">
            <v>R - Planet Biotechnology Research Funds (from KCL)</v>
          </cell>
          <cell r="E2448" t="str">
            <v>Julian Ma</v>
          </cell>
          <cell r="F2448">
            <v>41146</v>
          </cell>
        </row>
        <row r="2449">
          <cell r="A2449" t="str">
            <v>12158-10</v>
          </cell>
          <cell r="B2449" t="str">
            <v>C</v>
          </cell>
          <cell r="C2449" t="str">
            <v>Closed</v>
          </cell>
          <cell r="D2449" t="str">
            <v>R - Miscellaneous Research Donations</v>
          </cell>
          <cell r="E2449" t="str">
            <v>Tariq Sadiq</v>
          </cell>
          <cell r="F2449">
            <v>41796</v>
          </cell>
        </row>
        <row r="2450">
          <cell r="A2450" t="str">
            <v>12159-10</v>
          </cell>
          <cell r="B2450" t="str">
            <v>C</v>
          </cell>
          <cell r="C2450" t="str">
            <v>Closed</v>
          </cell>
          <cell r="D2450" t="str">
            <v>R - Spanish Fellowship Laboratory costs</v>
          </cell>
          <cell r="E2450" t="str">
            <v>Philip David Butcher</v>
          </cell>
          <cell r="F2450">
            <v>40709</v>
          </cell>
        </row>
        <row r="2451">
          <cell r="A2451" t="str">
            <v>12160-10</v>
          </cell>
          <cell r="B2451" t="str">
            <v>C</v>
          </cell>
          <cell r="C2451" t="str">
            <v>Closed</v>
          </cell>
          <cell r="D2451" t="str">
            <v>R - Miscellaneous Research Account</v>
          </cell>
          <cell r="E2451" t="str">
            <v>Amina Jindani</v>
          </cell>
          <cell r="F2451">
            <v>41851</v>
          </cell>
        </row>
        <row r="2452">
          <cell r="A2452" t="str">
            <v>12160-11</v>
          </cell>
          <cell r="B2452" t="str">
            <v>C</v>
          </cell>
          <cell r="C2452" t="str">
            <v>Closed</v>
          </cell>
          <cell r="D2452" t="str">
            <v>R - CTU/MRC transactions as part of Rifaquin trial</v>
          </cell>
          <cell r="E2452" t="str">
            <v>Amina Jindani</v>
          </cell>
          <cell r="F2452">
            <v>41851</v>
          </cell>
        </row>
        <row r="2453">
          <cell r="A2453" t="str">
            <v>12161-10</v>
          </cell>
          <cell r="B2453" t="str">
            <v>C</v>
          </cell>
          <cell r="C2453" t="str">
            <v>Closed</v>
          </cell>
          <cell r="D2453" t="str">
            <v>R - Miscellaneous Research Account</v>
          </cell>
          <cell r="E2453" t="str">
            <v>Sandra Adamson Calvert</v>
          </cell>
          <cell r="F2453">
            <v>41511</v>
          </cell>
        </row>
        <row r="2454">
          <cell r="A2454" t="str">
            <v>12162-10</v>
          </cell>
          <cell r="B2454" t="str">
            <v>C</v>
          </cell>
          <cell r="C2454" t="str">
            <v>Closed</v>
          </cell>
          <cell r="D2454" t="str">
            <v>R - Medical Genetics Sequencing Charges for the Biomics Unit</v>
          </cell>
          <cell r="E2454" t="str">
            <v>Andrew Harry Crosby</v>
          </cell>
          <cell r="F2454">
            <v>41136</v>
          </cell>
        </row>
        <row r="2455">
          <cell r="A2455" t="str">
            <v>12163-10</v>
          </cell>
          <cell r="B2455" t="str">
            <v>C</v>
          </cell>
          <cell r="C2455" t="str">
            <v>Closed</v>
          </cell>
          <cell r="D2455" t="str">
            <v>R - Miscellaneous Research Account</v>
          </cell>
          <cell r="E2455" t="str">
            <v>Shirley Victoria Hodgson</v>
          </cell>
          <cell r="F2455">
            <v>41274</v>
          </cell>
        </row>
        <row r="2456">
          <cell r="A2456" t="str">
            <v>12164-10</v>
          </cell>
          <cell r="B2456" t="str">
            <v>C</v>
          </cell>
          <cell r="C2456" t="str">
            <v>Closed</v>
          </cell>
          <cell r="D2456" t="str">
            <v>R - Mycoplasma Experience</v>
          </cell>
          <cell r="E2456" t="str">
            <v>Riccardo Luca Feasey</v>
          </cell>
          <cell r="F2456">
            <v>41005</v>
          </cell>
        </row>
        <row r="2457">
          <cell r="A2457" t="str">
            <v>12165-10</v>
          </cell>
          <cell r="B2457" t="str">
            <v>C</v>
          </cell>
          <cell r="C2457" t="str">
            <v>Closed</v>
          </cell>
          <cell r="D2457" t="str">
            <v>R - Misc Research Dr Tim von Oertzen</v>
          </cell>
          <cell r="E2457" t="str">
            <v>Tim Von Oertzen</v>
          </cell>
          <cell r="F2457">
            <v>41274</v>
          </cell>
        </row>
        <row r="2458">
          <cell r="A2458" t="str">
            <v>12166-10</v>
          </cell>
          <cell r="B2458" t="str">
            <v>C</v>
          </cell>
          <cell r="C2458" t="str">
            <v>Closed</v>
          </cell>
          <cell r="D2458" t="str">
            <v>R - Miscellaneous funds for research</v>
          </cell>
          <cell r="E2458" t="str">
            <v>Derek Clive Macallan</v>
          </cell>
          <cell r="F2458">
            <v>41182</v>
          </cell>
        </row>
        <row r="2459">
          <cell r="A2459" t="str">
            <v>12167-10</v>
          </cell>
          <cell r="B2459" t="str">
            <v>C</v>
          </cell>
          <cell r="C2459" t="str">
            <v>Closed</v>
          </cell>
          <cell r="D2459" t="str">
            <v>R - Leukaemia diagnosis - Miscellaneous Fund</v>
          </cell>
          <cell r="E2459" t="str">
            <v>Dr J A Tooze</v>
          </cell>
          <cell r="F2459">
            <v>41547</v>
          </cell>
        </row>
        <row r="2460">
          <cell r="A2460" t="str">
            <v>12168-10</v>
          </cell>
          <cell r="B2460" t="str">
            <v>C</v>
          </cell>
          <cell r="C2460" t="str">
            <v>Closed</v>
          </cell>
          <cell r="D2460" t="str">
            <v>R - MoFlo Cost Recovery</v>
          </cell>
          <cell r="E2460" t="str">
            <v>Frances Mary Gibson</v>
          </cell>
          <cell r="F2460">
            <v>40830</v>
          </cell>
        </row>
        <row r="2461">
          <cell r="A2461" t="str">
            <v>12169-10</v>
          </cell>
          <cell r="B2461" t="str">
            <v>C</v>
          </cell>
          <cell r="C2461" t="str">
            <v>Closed</v>
          </cell>
          <cell r="D2461" t="str">
            <v>R - Miscellaneous donations for DBA research</v>
          </cell>
          <cell r="E2461" t="str">
            <v>Sarah Elizabeth Ball</v>
          </cell>
          <cell r="F2461">
            <v>41146</v>
          </cell>
        </row>
        <row r="2462">
          <cell r="A2462" t="str">
            <v>12170-10</v>
          </cell>
          <cell r="B2462" t="str">
            <v>C</v>
          </cell>
          <cell r="C2462" t="str">
            <v>Closed</v>
          </cell>
          <cell r="D2462" t="str">
            <v>R - Miscellaneous Research</v>
          </cell>
          <cell r="E2462" t="str">
            <v>Angus George Dalgleish</v>
          </cell>
          <cell r="F2462">
            <v>40830</v>
          </cell>
        </row>
        <row r="2463">
          <cell r="A2463" t="str">
            <v>12171-10</v>
          </cell>
          <cell r="B2463" t="str">
            <v>C</v>
          </cell>
          <cell r="C2463" t="str">
            <v>Closed</v>
          </cell>
          <cell r="D2463" t="str">
            <v>R - Misc PhD account</v>
          </cell>
          <cell r="E2463" t="str">
            <v>Melanie Rose Monteiro</v>
          </cell>
          <cell r="F2463">
            <v>41136</v>
          </cell>
        </row>
        <row r="2464">
          <cell r="A2464" t="str">
            <v>12172-10</v>
          </cell>
          <cell r="B2464" t="str">
            <v>C</v>
          </cell>
          <cell r="C2464" t="str">
            <v>Closed</v>
          </cell>
          <cell r="D2464" t="str">
            <v>R - Epidemiology Research Reserve</v>
          </cell>
          <cell r="E2464" t="str">
            <v>David Peter Strachan</v>
          </cell>
          <cell r="F2464">
            <v>41698</v>
          </cell>
        </row>
        <row r="2465">
          <cell r="A2465" t="str">
            <v>12173-10</v>
          </cell>
          <cell r="B2465" t="str">
            <v>C</v>
          </cell>
          <cell r="C2465" t="str">
            <v>Closed</v>
          </cell>
          <cell r="D2465" t="str">
            <v>R - Miscellaneous funding</v>
          </cell>
          <cell r="E2465" t="str">
            <v>Jin-Yong Kang</v>
          </cell>
          <cell r="F2465">
            <v>40588</v>
          </cell>
        </row>
        <row r="2466">
          <cell r="A2466" t="str">
            <v>12174-10</v>
          </cell>
          <cell r="B2466" t="str">
            <v>C</v>
          </cell>
          <cell r="C2466" t="str">
            <v>Closed</v>
          </cell>
          <cell r="D2466" t="str">
            <v>R - Miscellaneous research funds</v>
          </cell>
          <cell r="E2466" t="str">
            <v>Stephanie Janet Hazlehurst</v>
          </cell>
          <cell r="F2466">
            <v>41146</v>
          </cell>
        </row>
        <row r="2467">
          <cell r="A2467" t="str">
            <v>12175-10</v>
          </cell>
          <cell r="B2467" t="str">
            <v>C</v>
          </cell>
          <cell r="C2467" t="str">
            <v>Closed</v>
          </cell>
          <cell r="D2467" t="str">
            <v>R - Expenses for PhD student</v>
          </cell>
          <cell r="E2467" t="str">
            <v>David Wayne Holt</v>
          </cell>
          <cell r="F2467">
            <v>40588</v>
          </cell>
        </row>
        <row r="2468">
          <cell r="A2468" t="str">
            <v>12176-10</v>
          </cell>
          <cell r="B2468" t="str">
            <v>C</v>
          </cell>
          <cell r="C2468" t="str">
            <v>Closed</v>
          </cell>
          <cell r="D2468" t="str">
            <v>R - Miscellaneous Research Account for the International Centre for Drug Policy</v>
          </cell>
          <cell r="E2468" t="str">
            <v>Stephanie Janet Hazlehurst</v>
          </cell>
          <cell r="F2468">
            <v>41796</v>
          </cell>
        </row>
        <row r="2469">
          <cell r="A2469" t="str">
            <v>12177-10</v>
          </cell>
          <cell r="B2469" t="str">
            <v>C</v>
          </cell>
          <cell r="C2469" t="str">
            <v>Closed</v>
          </cell>
          <cell r="D2469" t="str">
            <v>R - International Federation of Placenta Associations (IFPA) Meeting</v>
          </cell>
          <cell r="E2469" t="str">
            <v>Joanna Louise James</v>
          </cell>
          <cell r="F2469">
            <v>41136</v>
          </cell>
        </row>
        <row r="2470">
          <cell r="A2470" t="str">
            <v>12178-10</v>
          </cell>
          <cell r="B2470" t="str">
            <v>C</v>
          </cell>
          <cell r="C2470" t="str">
            <v>Closed</v>
          </cell>
          <cell r="D2470" t="str">
            <v>R - Miscellaneous Research</v>
          </cell>
          <cell r="E2470" t="str">
            <v>Helen Jane Boland</v>
          </cell>
          <cell r="F2470">
            <v>40588</v>
          </cell>
        </row>
        <row r="2471">
          <cell r="A2471" t="str">
            <v>12179-10</v>
          </cell>
          <cell r="B2471" t="str">
            <v>C</v>
          </cell>
          <cell r="C2471" t="str">
            <v>Closed</v>
          </cell>
          <cell r="D2471" t="str">
            <v>R - Travel award to attend ISMRM</v>
          </cell>
          <cell r="E2471" t="str">
            <v>Thomas Richard Barrick</v>
          </cell>
          <cell r="F2471">
            <v>41000</v>
          </cell>
        </row>
        <row r="2472">
          <cell r="A2472" t="str">
            <v>12180-10</v>
          </cell>
          <cell r="B2472" t="str">
            <v>C</v>
          </cell>
          <cell r="C2472" t="str">
            <v>Closed</v>
          </cell>
          <cell r="D2472" t="str">
            <v>R - Funds for research</v>
          </cell>
          <cell r="E2472" t="str">
            <v>Helen Jane Boland</v>
          </cell>
          <cell r="F2472">
            <v>40983</v>
          </cell>
        </row>
        <row r="2473">
          <cell r="A2473" t="str">
            <v>12181-10</v>
          </cell>
          <cell r="B2473" t="str">
            <v>C</v>
          </cell>
          <cell r="C2473" t="str">
            <v>Closed</v>
          </cell>
          <cell r="D2473" t="str">
            <v>R - Stroke genetics and small vessell disease research expenses</v>
          </cell>
          <cell r="E2473" t="str">
            <v>Hugh Stephen Markus</v>
          </cell>
          <cell r="F2473">
            <v>41578</v>
          </cell>
        </row>
        <row r="2474">
          <cell r="A2474" t="str">
            <v>12182-10</v>
          </cell>
          <cell r="B2474" t="str">
            <v>C</v>
          </cell>
          <cell r="C2474" t="str">
            <v>Closed</v>
          </cell>
          <cell r="D2474" t="str">
            <v>R - Scan charges</v>
          </cell>
          <cell r="E2474" t="str">
            <v>Hugh Stephen Markus</v>
          </cell>
          <cell r="F2474">
            <v>41882</v>
          </cell>
        </row>
        <row r="2475">
          <cell r="A2475" t="str">
            <v>12183-10</v>
          </cell>
          <cell r="B2475" t="str">
            <v>C</v>
          </cell>
          <cell r="C2475" t="str">
            <v>Closed</v>
          </cell>
          <cell r="D2475" t="str">
            <v>R - CADASIL Research</v>
          </cell>
          <cell r="E2475" t="str">
            <v>Hugh Stephen Markus</v>
          </cell>
          <cell r="F2475">
            <v>41698</v>
          </cell>
        </row>
        <row r="2476">
          <cell r="A2476" t="str">
            <v>12184-10</v>
          </cell>
          <cell r="B2476" t="str">
            <v>C</v>
          </cell>
          <cell r="C2476" t="str">
            <v>Closed</v>
          </cell>
          <cell r="D2476" t="str">
            <v>R - Miscellaneous Research Funding</v>
          </cell>
          <cell r="E2476" t="str">
            <v>Anthony Paul Albert</v>
          </cell>
          <cell r="F2476">
            <v>73050</v>
          </cell>
        </row>
        <row r="2477">
          <cell r="A2477" t="str">
            <v>12185-10</v>
          </cell>
          <cell r="B2477" t="str">
            <v>C</v>
          </cell>
          <cell r="C2477" t="str">
            <v>Closed</v>
          </cell>
          <cell r="D2477" t="str">
            <v>R - Air Pollution Reserve</v>
          </cell>
          <cell r="E2477" t="str">
            <v>Hugh Ross Anderson</v>
          </cell>
          <cell r="F2477">
            <v>41547</v>
          </cell>
        </row>
        <row r="2478">
          <cell r="A2478" t="str">
            <v>12186-10</v>
          </cell>
          <cell r="B2478" t="str">
            <v>C</v>
          </cell>
          <cell r="C2478" t="str">
            <v>Closed</v>
          </cell>
          <cell r="D2478" t="str">
            <v>R - Signalling mechanisms in translational control by tumour necrosis factor and TRAIL</v>
          </cell>
          <cell r="E2478" t="str">
            <v>Michael John Clemens</v>
          </cell>
          <cell r="F2478">
            <v>40983</v>
          </cell>
        </row>
        <row r="2479">
          <cell r="A2479" t="str">
            <v>12187-10</v>
          </cell>
          <cell r="B2479" t="str">
            <v>C</v>
          </cell>
          <cell r="C2479" t="str">
            <v>Closed</v>
          </cell>
          <cell r="D2479" t="str">
            <v>R - The ageing brain and cognitive decline: exploring the mechanisms with MRI</v>
          </cell>
          <cell r="E2479" t="str">
            <v>Hugh Stephen Markus</v>
          </cell>
          <cell r="F2479">
            <v>40830</v>
          </cell>
        </row>
        <row r="2480">
          <cell r="A2480" t="str">
            <v>12188-10</v>
          </cell>
          <cell r="B2480" t="str">
            <v>C</v>
          </cell>
          <cell r="C2480" t="str">
            <v>Closed</v>
          </cell>
          <cell r="D2480" t="str">
            <v>R - Miscellaneous donations</v>
          </cell>
          <cell r="E2480" t="str">
            <v>Jan Dominik Poloniecki</v>
          </cell>
          <cell r="F2480">
            <v>41274</v>
          </cell>
        </row>
        <row r="2481">
          <cell r="A2481" t="str">
            <v>12189-10</v>
          </cell>
          <cell r="B2481" t="str">
            <v>C</v>
          </cell>
          <cell r="C2481" t="str">
            <v>Closed</v>
          </cell>
          <cell r="D2481" t="str">
            <v>R - Funds for breast cancer research</v>
          </cell>
          <cell r="E2481" t="str">
            <v>Mr K Mokbel</v>
          </cell>
          <cell r="F2481">
            <v>41146</v>
          </cell>
        </row>
        <row r="2482">
          <cell r="A2482" t="str">
            <v>12190-10</v>
          </cell>
          <cell r="B2482" t="str">
            <v>C</v>
          </cell>
          <cell r="C2482" t="str">
            <v>Closed</v>
          </cell>
          <cell r="D2482" t="str">
            <v>R - Crohns Disease Vaccine Research Fund</v>
          </cell>
          <cell r="E2482" t="str">
            <v>John Hermon-Taylor</v>
          </cell>
          <cell r="F2482">
            <v>41146</v>
          </cell>
        </row>
        <row r="2483">
          <cell r="A2483" t="str">
            <v>12191-10</v>
          </cell>
          <cell r="B2483" t="str">
            <v>C</v>
          </cell>
          <cell r="C2483" t="str">
            <v>Closed</v>
          </cell>
          <cell r="D2483" t="str">
            <v>R - Misc Research Staff funding</v>
          </cell>
          <cell r="E2483" t="str">
            <v>Melanie Rose Monteiro</v>
          </cell>
          <cell r="F2483">
            <v>41136</v>
          </cell>
        </row>
        <row r="2484">
          <cell r="A2484" t="str">
            <v>12192-10</v>
          </cell>
          <cell r="B2484" t="str">
            <v>C</v>
          </cell>
          <cell r="C2484" t="str">
            <v>Closed</v>
          </cell>
          <cell r="D2484" t="str">
            <v>R - Miscellaneous funds for research</v>
          </cell>
          <cell r="E2484" t="str">
            <v>Anne Hawthorne Child</v>
          </cell>
          <cell r="F2484">
            <v>41136</v>
          </cell>
        </row>
        <row r="2485">
          <cell r="A2485" t="str">
            <v>12193-10</v>
          </cell>
          <cell r="B2485" t="str">
            <v>C</v>
          </cell>
          <cell r="C2485" t="str">
            <v>Closed</v>
          </cell>
          <cell r="D2485" t="str">
            <v>R - Vaccine Institute Research Account</v>
          </cell>
          <cell r="E2485" t="str">
            <v>Paul Trafford Heath</v>
          </cell>
          <cell r="F2485">
            <v>41365</v>
          </cell>
        </row>
        <row r="2486">
          <cell r="A2486" t="str">
            <v>12194-10</v>
          </cell>
          <cell r="B2486" t="str">
            <v>C</v>
          </cell>
          <cell r="C2486" t="str">
            <v>Closed</v>
          </cell>
          <cell r="D2486" t="str">
            <v>R - Noninvasive electrocardiology research: non-salary</v>
          </cell>
          <cell r="E2486" t="str">
            <v>Marek Malik</v>
          </cell>
          <cell r="F2486">
            <v>41146</v>
          </cell>
        </row>
        <row r="2487">
          <cell r="A2487" t="str">
            <v>12195-10</v>
          </cell>
          <cell r="B2487" t="str">
            <v>C</v>
          </cell>
          <cell r="C2487" t="str">
            <v>Closed</v>
          </cell>
          <cell r="D2487" t="str">
            <v>R - Microcirculation Research - Misc Donations</v>
          </cell>
          <cell r="E2487" t="str">
            <v>Tarek Francis Tewfik Antonios</v>
          </cell>
          <cell r="F2487">
            <v>41146</v>
          </cell>
        </row>
        <row r="2488">
          <cell r="A2488" t="str">
            <v>12196-10</v>
          </cell>
          <cell r="B2488" t="str">
            <v>C</v>
          </cell>
          <cell r="C2488" t="str">
            <v>Closed</v>
          </cell>
          <cell r="D2488" t="str">
            <v>R - The effects of functional strength training on weakness and function of the lower limb after stroke</v>
          </cell>
          <cell r="E2488" t="str">
            <v>Professor V Pomeroy</v>
          </cell>
          <cell r="F2488">
            <v>41136</v>
          </cell>
        </row>
        <row r="2489">
          <cell r="A2489" t="str">
            <v>12197-10</v>
          </cell>
          <cell r="B2489" t="str">
            <v>C</v>
          </cell>
          <cell r="C2489" t="str">
            <v>Closed</v>
          </cell>
          <cell r="D2489" t="str">
            <v>R - Misc. Research</v>
          </cell>
          <cell r="E2489" t="str">
            <v>Kenneth Michael Checinski</v>
          </cell>
          <cell r="F2489">
            <v>41136</v>
          </cell>
        </row>
        <row r="2490">
          <cell r="A2490" t="str">
            <v>12198-10</v>
          </cell>
          <cell r="B2490" t="str">
            <v>C</v>
          </cell>
          <cell r="C2490" t="str">
            <v>Closed</v>
          </cell>
          <cell r="D2490" t="str">
            <v>R - Miscellaneous research account</v>
          </cell>
          <cell r="E2490" t="str">
            <v>Robert Michael Lawrence</v>
          </cell>
          <cell r="F2490">
            <v>41136</v>
          </cell>
        </row>
        <row r="2491">
          <cell r="A2491" t="str">
            <v>12199-10</v>
          </cell>
          <cell r="B2491" t="str">
            <v>C</v>
          </cell>
          <cell r="C2491" t="str">
            <v>Closed</v>
          </cell>
          <cell r="D2491" t="str">
            <v>R - Care of the elderly physicians and psychiatrists forum (CEPPF).</v>
          </cell>
          <cell r="E2491" t="str">
            <v>Robert Michael Lawrence</v>
          </cell>
          <cell r="F2491">
            <v>41136</v>
          </cell>
        </row>
        <row r="2492">
          <cell r="A2492" t="str">
            <v>12200-10</v>
          </cell>
          <cell r="B2492" t="str">
            <v>C</v>
          </cell>
          <cell r="C2492" t="str">
            <v>Closed</v>
          </cell>
          <cell r="D2492" t="str">
            <v>R - Misc Donations</v>
          </cell>
          <cell r="E2492" t="str">
            <v>Franklyn Arron Howe</v>
          </cell>
          <cell r="F2492">
            <v>41146</v>
          </cell>
        </row>
        <row r="2493">
          <cell r="A2493" t="str">
            <v>12201-10</v>
          </cell>
          <cell r="B2493" t="str">
            <v>C</v>
          </cell>
          <cell r="C2493" t="str">
            <v>Closed</v>
          </cell>
          <cell r="D2493" t="str">
            <v>R - Miscellaneous Research Account</v>
          </cell>
          <cell r="E2493" t="str">
            <v>Larry Mark Fisher</v>
          </cell>
          <cell r="F2493">
            <v>41136</v>
          </cell>
        </row>
        <row r="2494">
          <cell r="A2494" t="str">
            <v>12202-10</v>
          </cell>
          <cell r="B2494" t="str">
            <v>C</v>
          </cell>
          <cell r="C2494" t="str">
            <v>Closed</v>
          </cell>
          <cell r="D2494" t="str">
            <v>R - Neuropsychiatry Research Fund</v>
          </cell>
          <cell r="E2494" t="str">
            <v>Niruj Agrawal</v>
          </cell>
          <cell r="F2494">
            <v>41136</v>
          </cell>
        </row>
        <row r="2495">
          <cell r="A2495" t="str">
            <v>12203-10</v>
          </cell>
          <cell r="B2495" t="str">
            <v>C</v>
          </cell>
          <cell r="C2495" t="str">
            <v>Closed</v>
          </cell>
          <cell r="D2495" t="str">
            <v>R - Cardio-respiratory consequences of passive smoking in children and adults</v>
          </cell>
          <cell r="E2495" t="str">
            <v>Peter Hynes Whincup</v>
          </cell>
          <cell r="F2495">
            <v>41121</v>
          </cell>
        </row>
        <row r="2496">
          <cell r="A2496" t="str">
            <v>12204-10</v>
          </cell>
          <cell r="B2496" t="str">
            <v>C</v>
          </cell>
          <cell r="C2496" t="str">
            <v>Closed</v>
          </cell>
          <cell r="D2496" t="str">
            <v>R - Miscellaneous Research Account</v>
          </cell>
          <cell r="E2496" t="str">
            <v>Leighton John Seal</v>
          </cell>
          <cell r="F2496">
            <v>41136</v>
          </cell>
        </row>
        <row r="2497">
          <cell r="A2497" t="str">
            <v>12205-10</v>
          </cell>
          <cell r="B2497" t="str">
            <v>C</v>
          </cell>
          <cell r="C2497" t="str">
            <v>Closed</v>
          </cell>
          <cell r="D2497" t="str">
            <v>R - To analyse the mechanisms of induction and modulation of the resorptive activity of osteoclasts To analyse the mechanisms of induction and modulation of the resorptive activity of osteoclasts To analyse the mechanisms of induction and modulation of th</v>
          </cell>
          <cell r="E2497" t="str">
            <v>Timothy John Chambers</v>
          </cell>
          <cell r="F2497">
            <v>40786</v>
          </cell>
        </row>
        <row r="2498">
          <cell r="A2498" t="str">
            <v>12206-10</v>
          </cell>
          <cell r="B2498" t="str">
            <v>N</v>
          </cell>
          <cell r="C2498" t="str">
            <v>Active</v>
          </cell>
          <cell r="D2498" t="str">
            <v>G - Research Account Closure - Write Offs</v>
          </cell>
          <cell r="E2498" t="str">
            <v>Mark Stephen Cranmer</v>
          </cell>
          <cell r="F2498">
            <v>73033</v>
          </cell>
        </row>
        <row r="2499">
          <cell r="A2499" t="str">
            <v>12206-11</v>
          </cell>
          <cell r="B2499" t="str">
            <v>C</v>
          </cell>
          <cell r="C2499" t="str">
            <v>Closed</v>
          </cell>
          <cell r="D2499" t="str">
            <v>G - Research Grant Closure - Income Corrections</v>
          </cell>
          <cell r="E2499" t="str">
            <v>Stephanie Janet Hazlehurst</v>
          </cell>
          <cell r="F2499">
            <v>73033</v>
          </cell>
        </row>
        <row r="2500">
          <cell r="A2500" t="str">
            <v>12206-12</v>
          </cell>
          <cell r="B2500" t="str">
            <v>C</v>
          </cell>
          <cell r="C2500" t="str">
            <v>Closed</v>
          </cell>
          <cell r="D2500" t="str">
            <v>G - Research Grant Closure - Departed PI Balances</v>
          </cell>
          <cell r="E2500" t="str">
            <v>Stephanie Janet Hazlehurst</v>
          </cell>
          <cell r="F2500">
            <v>73033</v>
          </cell>
        </row>
        <row r="2501">
          <cell r="A2501" t="str">
            <v>12206-13</v>
          </cell>
          <cell r="B2501" t="str">
            <v>C</v>
          </cell>
          <cell r="C2501" t="str">
            <v>Closed</v>
          </cell>
          <cell r="D2501" t="str">
            <v>G - Research Grant Closure - DTA Contributions</v>
          </cell>
          <cell r="E2501" t="str">
            <v>Stephanie Janet Hazlehurst</v>
          </cell>
          <cell r="F2501">
            <v>73033</v>
          </cell>
        </row>
        <row r="2502">
          <cell r="A2502" t="str">
            <v>12206-14</v>
          </cell>
          <cell r="B2502" t="str">
            <v>C</v>
          </cell>
          <cell r="C2502" t="str">
            <v>Closed</v>
          </cell>
          <cell r="D2502" t="str">
            <v>G - JRO/Finance Research write-offs</v>
          </cell>
          <cell r="E2502" t="str">
            <v>Stephanie Janet Hazlehurst</v>
          </cell>
          <cell r="F2502">
            <v>73033</v>
          </cell>
        </row>
        <row r="2503">
          <cell r="A2503" t="str">
            <v>12206-15</v>
          </cell>
          <cell r="B2503" t="str">
            <v>C</v>
          </cell>
          <cell r="C2503" t="str">
            <v>Closed</v>
          </cell>
          <cell r="D2503" t="str">
            <v>G - Research grant Closure- Transfer to M type by budget</v>
          </cell>
          <cell r="E2503" t="str">
            <v>Stephanie Janet Hazlehurst</v>
          </cell>
          <cell r="F2503">
            <v>73033</v>
          </cell>
        </row>
        <row r="2504">
          <cell r="A2504" t="str">
            <v>12206-16</v>
          </cell>
          <cell r="B2504" t="str">
            <v>N</v>
          </cell>
          <cell r="C2504" t="str">
            <v>Active</v>
          </cell>
          <cell r="D2504" t="str">
            <v>G- JRES Research Holding Account</v>
          </cell>
          <cell r="E2504" t="str">
            <v>Louise Amy Phillips</v>
          </cell>
          <cell r="F2504">
            <v>73033</v>
          </cell>
        </row>
        <row r="2505">
          <cell r="A2505" t="str">
            <v>12207-10</v>
          </cell>
          <cell r="B2505" t="str">
            <v>C</v>
          </cell>
          <cell r="C2505" t="str">
            <v>Closed</v>
          </cell>
          <cell r="D2505" t="str">
            <v>R - Molecular mechanisms implicated in rupture of abdominal aortic aneurysms</v>
          </cell>
          <cell r="E2505" t="str">
            <v>Melanie Rose Monteiro</v>
          </cell>
          <cell r="F2505">
            <v>40983</v>
          </cell>
        </row>
        <row r="2506">
          <cell r="A2506" t="str">
            <v>12208-10</v>
          </cell>
          <cell r="B2506" t="str">
            <v>C</v>
          </cell>
          <cell r="C2506" t="str">
            <v>Closed</v>
          </cell>
          <cell r="D2506" t="str">
            <v>R - Miscellaneous research account</v>
          </cell>
          <cell r="E2506" t="str">
            <v>Carolyn Ann Doughty</v>
          </cell>
          <cell r="F2506">
            <v>40588</v>
          </cell>
        </row>
        <row r="2507">
          <cell r="A2507" t="str">
            <v>12209-10</v>
          </cell>
          <cell r="B2507" t="str">
            <v>C</v>
          </cell>
          <cell r="C2507" t="str">
            <v>Closed</v>
          </cell>
          <cell r="D2507" t="str">
            <v>R - Health Economics Experiments</v>
          </cell>
          <cell r="E2507" t="str">
            <v>Alastair James Fischer</v>
          </cell>
          <cell r="F2507">
            <v>40588</v>
          </cell>
        </row>
        <row r="2508">
          <cell r="A2508" t="str">
            <v>12210-10</v>
          </cell>
          <cell r="B2508" t="str">
            <v>C</v>
          </cell>
          <cell r="C2508" t="str">
            <v>Closed</v>
          </cell>
          <cell r="D2508" t="str">
            <v>R - Miscellaneous funds for research</v>
          </cell>
          <cell r="E2508" t="str">
            <v>John Hubert Lacey</v>
          </cell>
          <cell r="F2508">
            <v>41333</v>
          </cell>
        </row>
        <row r="2509">
          <cell r="A2509" t="str">
            <v>12211-10</v>
          </cell>
          <cell r="B2509" t="str">
            <v>C</v>
          </cell>
          <cell r="C2509" t="str">
            <v>Closed</v>
          </cell>
          <cell r="D2509" t="str">
            <v>R - Collaborative Studies-Kingston D Baines</v>
          </cell>
          <cell r="E2509" t="str">
            <v>Deborah Baines</v>
          </cell>
          <cell r="F2509">
            <v>41146</v>
          </cell>
        </row>
        <row r="2510">
          <cell r="A2510" t="str">
            <v>12212-10</v>
          </cell>
          <cell r="B2510" t="str">
            <v>C</v>
          </cell>
          <cell r="C2510" t="str">
            <v>Closed</v>
          </cell>
          <cell r="D2510" t="str">
            <v>R - Urogynaecology Unit - Misc Res</v>
          </cell>
          <cell r="E2510" t="str">
            <v>Michelle Fynes</v>
          </cell>
          <cell r="F2510">
            <v>41146</v>
          </cell>
        </row>
        <row r="2511">
          <cell r="A2511" t="str">
            <v>12213-10</v>
          </cell>
          <cell r="B2511" t="str">
            <v>C</v>
          </cell>
          <cell r="C2511" t="str">
            <v>Closed</v>
          </cell>
          <cell r="D2511" t="str">
            <v>R - Misc Research</v>
          </cell>
          <cell r="E2511" t="str">
            <v>Fiona Ross</v>
          </cell>
          <cell r="F2511">
            <v>41509</v>
          </cell>
        </row>
        <row r="2512">
          <cell r="A2512" t="str">
            <v>12214-10</v>
          </cell>
          <cell r="B2512" t="str">
            <v>C</v>
          </cell>
          <cell r="C2512" t="str">
            <v>Closed</v>
          </cell>
          <cell r="D2512" t="str">
            <v>R - Salary funding for J Andoh Prof JC Kaski</v>
          </cell>
          <cell r="E2512" t="str">
            <v>Juan Carlos Kaski</v>
          </cell>
          <cell r="F2512">
            <v>41146</v>
          </cell>
        </row>
        <row r="2513">
          <cell r="A2513" t="str">
            <v>12215-10</v>
          </cell>
          <cell r="B2513" t="str">
            <v>C</v>
          </cell>
          <cell r="C2513" t="str">
            <v>Closed</v>
          </cell>
          <cell r="D2513" t="str">
            <v>R - St George´s Stroke Network</v>
          </cell>
          <cell r="E2513" t="str">
            <v>Hugh Stephen Markus</v>
          </cell>
          <cell r="F2513">
            <v>41882</v>
          </cell>
        </row>
        <row r="2514">
          <cell r="A2514" t="str">
            <v>12216-10</v>
          </cell>
          <cell r="B2514" t="str">
            <v>C</v>
          </cell>
          <cell r="C2514" t="str">
            <v>Closed</v>
          </cell>
          <cell r="D2514" t="str">
            <v>R - The role of lipid lowering on inflammation and stem cells in aortic aneurysms</v>
          </cell>
          <cell r="E2514" t="str">
            <v>Helen Jane Boland</v>
          </cell>
          <cell r="F2514">
            <v>40983</v>
          </cell>
        </row>
        <row r="2515">
          <cell r="A2515" t="str">
            <v>12217-10</v>
          </cell>
          <cell r="B2515" t="str">
            <v>C</v>
          </cell>
          <cell r="C2515" t="str">
            <v>Closed</v>
          </cell>
          <cell r="D2515" t="str">
            <v>R - SNP Genotyping Analyses</v>
          </cell>
          <cell r="E2515" t="str">
            <v>Andrew Harry Crosby</v>
          </cell>
          <cell r="F2515">
            <v>41517</v>
          </cell>
        </row>
        <row r="2516">
          <cell r="A2516" t="str">
            <v>12218-10</v>
          </cell>
          <cell r="B2516" t="str">
            <v>C</v>
          </cell>
          <cell r="C2516" t="str">
            <v>Closed</v>
          </cell>
          <cell r="D2516" t="str">
            <v>R - Preeclampsia Research Technician Fund</v>
          </cell>
          <cell r="E2516" t="str">
            <v>Isaac Tainzana Manyonda</v>
          </cell>
          <cell r="F2516">
            <v>41146</v>
          </cell>
        </row>
        <row r="2517">
          <cell r="A2517" t="str">
            <v>12219-10</v>
          </cell>
          <cell r="B2517" t="str">
            <v>C</v>
          </cell>
          <cell r="C2517" t="str">
            <v>Closed</v>
          </cell>
          <cell r="D2517" t="str">
            <v>R - Salary for V Batchvarov</v>
          </cell>
          <cell r="E2517" t="str">
            <v>Ekaterini Nesbitt</v>
          </cell>
          <cell r="F2517">
            <v>41136</v>
          </cell>
        </row>
        <row r="2518">
          <cell r="A2518" t="str">
            <v>12220-10</v>
          </cell>
          <cell r="B2518" t="str">
            <v>C</v>
          </cell>
          <cell r="C2518" t="str">
            <v>Closed</v>
          </cell>
          <cell r="D2518" t="str">
            <v>R - IR - nvestigating perceived coercion amongst patients in secure forensic psychiatric wards</v>
          </cell>
          <cell r="E2518" t="str">
            <v>Nigel Lyons Gwynne Eastman</v>
          </cell>
          <cell r="F2518">
            <v>41136</v>
          </cell>
        </row>
        <row r="2519">
          <cell r="A2519" t="str">
            <v>12221-10</v>
          </cell>
          <cell r="B2519" t="str">
            <v>C</v>
          </cell>
          <cell r="C2519" t="str">
            <v>Closed</v>
          </cell>
          <cell r="D2519" t="str">
            <v>R - Misc Donations - Salary Costs Dr A Child</v>
          </cell>
          <cell r="E2519" t="str">
            <v>Anne Hawthorne Child</v>
          </cell>
          <cell r="F2519">
            <v>41182</v>
          </cell>
        </row>
        <row r="2520">
          <cell r="A2520" t="str">
            <v>12222-10</v>
          </cell>
          <cell r="B2520" t="str">
            <v>C</v>
          </cell>
          <cell r="C2520" t="str">
            <v>Closed</v>
          </cell>
          <cell r="D2520" t="str">
            <v>R - Patient &amp; Public Involvement</v>
          </cell>
          <cell r="E2520" t="str">
            <v>Geoffrey Christopher Cloud</v>
          </cell>
          <cell r="F2520">
            <v>41507</v>
          </cell>
        </row>
        <row r="2521">
          <cell r="A2521" t="str">
            <v>12223-10</v>
          </cell>
          <cell r="B2521" t="str">
            <v>C</v>
          </cell>
          <cell r="C2521" t="str">
            <v>Closed</v>
          </cell>
          <cell r="D2521" t="str">
            <v>R - Miscellaneous Account</v>
          </cell>
          <cell r="E2521" t="str">
            <v>Sanjeev Krishna</v>
          </cell>
          <cell r="F2521">
            <v>41243</v>
          </cell>
        </row>
        <row r="2522">
          <cell r="A2522" t="str">
            <v>12224-10</v>
          </cell>
          <cell r="B2522" t="str">
            <v>C</v>
          </cell>
          <cell r="C2522" t="str">
            <v>Closed</v>
          </cell>
          <cell r="D2522" t="str">
            <v>R - Miscellaneous Account</v>
          </cell>
          <cell r="E2522" t="str">
            <v>Penelope Pamela Turton</v>
          </cell>
          <cell r="F2522">
            <v>41136</v>
          </cell>
        </row>
        <row r="2523">
          <cell r="A2523" t="str">
            <v>12225-10</v>
          </cell>
          <cell r="B2523" t="str">
            <v>C</v>
          </cell>
          <cell r="C2523" t="str">
            <v>Closed</v>
          </cell>
          <cell r="D2523" t="str">
            <v>R - Miscellaneous Account</v>
          </cell>
          <cell r="E2523" t="str">
            <v>Dorothy Catherine Bennett</v>
          </cell>
          <cell r="F2523">
            <v>41136</v>
          </cell>
        </row>
        <row r="2524">
          <cell r="A2524" t="str">
            <v>12226-10</v>
          </cell>
          <cell r="B2524" t="str">
            <v>C</v>
          </cell>
          <cell r="C2524" t="str">
            <v>Closed</v>
          </cell>
          <cell r="D2524" t="str">
            <v>R - Funding for Clinical Research Fellow</v>
          </cell>
          <cell r="E2524" t="str">
            <v>Ekaterini Nesbitt</v>
          </cell>
          <cell r="F2524">
            <v>41136</v>
          </cell>
        </row>
        <row r="2525">
          <cell r="A2525" t="str">
            <v>12227-10</v>
          </cell>
          <cell r="B2525" t="str">
            <v>C</v>
          </cell>
          <cell r="C2525" t="str">
            <v>Closed</v>
          </cell>
          <cell r="D2525" t="str">
            <v>R - Funding for Research Nurse</v>
          </cell>
          <cell r="E2525" t="str">
            <v>Ekaterini Nesbitt</v>
          </cell>
          <cell r="F2525">
            <v>41274</v>
          </cell>
        </row>
        <row r="2526">
          <cell r="A2526" t="str">
            <v>12228-10</v>
          </cell>
          <cell r="B2526" t="str">
            <v>C</v>
          </cell>
          <cell r="C2526" t="str">
            <v>Closed</v>
          </cell>
          <cell r="D2526" t="str">
            <v>R - Misc Donations</v>
          </cell>
          <cell r="E2526" t="str">
            <v>Melanie Rose Monteiro</v>
          </cell>
          <cell r="F2526">
            <v>40588</v>
          </cell>
        </row>
        <row r="2527">
          <cell r="A2527" t="str">
            <v>12229-10</v>
          </cell>
          <cell r="B2527" t="str">
            <v>C</v>
          </cell>
          <cell r="C2527" t="str">
            <v>Closed</v>
          </cell>
          <cell r="D2527" t="str">
            <v>R - Misc. PhD Studentship Account</v>
          </cell>
          <cell r="E2527" t="str">
            <v>John Hubert Lacey</v>
          </cell>
          <cell r="F2527">
            <v>41029</v>
          </cell>
        </row>
        <row r="2528">
          <cell r="A2528" t="str">
            <v>12230-10</v>
          </cell>
          <cell r="B2528" t="str">
            <v>C</v>
          </cell>
          <cell r="C2528" t="str">
            <v>Closed</v>
          </cell>
          <cell r="D2528" t="str">
            <v>R - Misc. Funding Account-Secretary</v>
          </cell>
          <cell r="E2528" t="str">
            <v>Alison Wynne Halliday</v>
          </cell>
          <cell r="F2528">
            <v>40983</v>
          </cell>
        </row>
        <row r="2529">
          <cell r="A2529" t="str">
            <v>12231-10</v>
          </cell>
          <cell r="B2529" t="str">
            <v>C</v>
          </cell>
          <cell r="C2529" t="str">
            <v>Closed</v>
          </cell>
          <cell r="D2529" t="str">
            <v>R - Miscellaneous Donations</v>
          </cell>
          <cell r="E2529" t="str">
            <v>Peter Hynes Whincup</v>
          </cell>
          <cell r="F2529">
            <v>41274</v>
          </cell>
        </row>
        <row r="2530">
          <cell r="A2530" t="str">
            <v>12232-10</v>
          </cell>
          <cell r="B2530" t="str">
            <v>C</v>
          </cell>
          <cell r="C2530" t="str">
            <v>Closed</v>
          </cell>
          <cell r="D2530" t="str">
            <v>R - MRI Imaging Account</v>
          </cell>
          <cell r="E2530" t="str">
            <v>Franklyn Arron Howe</v>
          </cell>
          <cell r="F2530">
            <v>41274</v>
          </cell>
        </row>
        <row r="2531">
          <cell r="A2531" t="str">
            <v>12233-10</v>
          </cell>
          <cell r="B2531" t="str">
            <v>C</v>
          </cell>
          <cell r="C2531" t="str">
            <v>Closed</v>
          </cell>
          <cell r="D2531" t="str">
            <v>R - Miscellaneous Donations</v>
          </cell>
          <cell r="E2531" t="str">
            <v>Atticus Henry Hainsworth</v>
          </cell>
          <cell r="F2531">
            <v>41274</v>
          </cell>
        </row>
        <row r="2532">
          <cell r="A2532" t="str">
            <v>12234-10</v>
          </cell>
          <cell r="B2532" t="str">
            <v>C</v>
          </cell>
          <cell r="C2532" t="str">
            <v>Closed</v>
          </cell>
          <cell r="D2532" t="str">
            <v>R - Funding for Senior Research Fellow</v>
          </cell>
          <cell r="E2532" t="str">
            <v>Ekaterini Nesbitt</v>
          </cell>
          <cell r="F2532">
            <v>41517</v>
          </cell>
        </row>
        <row r="2533">
          <cell r="A2533" t="str">
            <v>12235-10</v>
          </cell>
          <cell r="B2533" t="str">
            <v>C</v>
          </cell>
          <cell r="C2533" t="str">
            <v>Closed</v>
          </cell>
          <cell r="D2533" t="str">
            <v>R - Miscellaneous Donation Tanya Shaw</v>
          </cell>
          <cell r="E2533" t="str">
            <v>Tanya J Shaw</v>
          </cell>
          <cell r="F2533">
            <v>41136</v>
          </cell>
        </row>
        <row r="2534">
          <cell r="A2534" t="str">
            <v>12236-10</v>
          </cell>
          <cell r="B2534" t="str">
            <v>C</v>
          </cell>
          <cell r="C2534" t="str">
            <v>Closed</v>
          </cell>
          <cell r="D2534" t="str">
            <v>R - Miscellaneous Donations</v>
          </cell>
          <cell r="E2534" t="str">
            <v>Jodi Anne Lindsay</v>
          </cell>
          <cell r="F2534">
            <v>41274</v>
          </cell>
        </row>
        <row r="2535">
          <cell r="A2535" t="str">
            <v>12237-10</v>
          </cell>
          <cell r="B2535" t="str">
            <v>C</v>
          </cell>
          <cell r="C2535" t="str">
            <v>Closed</v>
          </cell>
          <cell r="D2535" t="str">
            <v>R - Misc Donations</v>
          </cell>
          <cell r="E2535" t="str">
            <v>Stephen Nicholas Bevan</v>
          </cell>
          <cell r="F2535">
            <v>41146</v>
          </cell>
        </row>
        <row r="2536">
          <cell r="A2536" t="str">
            <v>12238-10</v>
          </cell>
          <cell r="B2536" t="str">
            <v>C</v>
          </cell>
          <cell r="C2536" t="str">
            <v>Closed</v>
          </cell>
          <cell r="D2536" t="str">
            <v>R - Stroke Research Expenses</v>
          </cell>
          <cell r="E2536" t="str">
            <v>Hugh Stephen Markus</v>
          </cell>
          <cell r="F2536">
            <v>41639</v>
          </cell>
        </row>
        <row r="2537">
          <cell r="A2537" t="str">
            <v>12239-10</v>
          </cell>
          <cell r="B2537" t="str">
            <v>C</v>
          </cell>
          <cell r="C2537" t="str">
            <v>Closed</v>
          </cell>
          <cell r="D2537" t="str">
            <v>R - Miscellaneous Donations</v>
          </cell>
          <cell r="E2537" t="str">
            <v>Marios Papadopoulos</v>
          </cell>
          <cell r="F2537">
            <v>41305</v>
          </cell>
        </row>
        <row r="2538">
          <cell r="A2538" t="str">
            <v>12240-10</v>
          </cell>
          <cell r="B2538" t="str">
            <v>C</v>
          </cell>
          <cell r="C2538" t="str">
            <v>Closed</v>
          </cell>
          <cell r="D2538" t="str">
            <v>R - Miscellaneous Research Funds</v>
          </cell>
          <cell r="E2538" t="str">
            <v>David Peter Strachan</v>
          </cell>
          <cell r="F2538">
            <v>42094</v>
          </cell>
        </row>
        <row r="2539">
          <cell r="A2539" t="str">
            <v>12241-10</v>
          </cell>
          <cell r="B2539" t="str">
            <v>C</v>
          </cell>
          <cell r="C2539" t="str">
            <v>Closed</v>
          </cell>
          <cell r="D2539" t="str">
            <v>R - Misc Funds</v>
          </cell>
          <cell r="E2539" t="str">
            <v>Peter Garrard</v>
          </cell>
          <cell r="F2539">
            <v>41511</v>
          </cell>
        </row>
        <row r="2540">
          <cell r="A2540" t="str">
            <v>12242-10</v>
          </cell>
          <cell r="B2540" t="str">
            <v>C</v>
          </cell>
          <cell r="C2540" t="str">
            <v>Closed</v>
          </cell>
          <cell r="D2540" t="str">
            <v>R - Misc Funds</v>
          </cell>
          <cell r="E2540" t="str">
            <v>Kausik Kumar Ray</v>
          </cell>
          <cell r="F2540">
            <v>40983</v>
          </cell>
        </row>
        <row r="2541">
          <cell r="A2541" t="str">
            <v>12243-10</v>
          </cell>
          <cell r="B2541" t="str">
            <v>C</v>
          </cell>
          <cell r="C2541" t="str">
            <v>Closed</v>
          </cell>
          <cell r="D2541" t="str">
            <v>A -  Jenner G2 L2 Phase 1a</v>
          </cell>
          <cell r="E2541" t="str">
            <v>Derek Waldo Bannister</v>
          </cell>
          <cell r="F2541">
            <v>73050</v>
          </cell>
        </row>
        <row r="2542">
          <cell r="A2542" t="str">
            <v>12244-10</v>
          </cell>
          <cell r="B2542" t="str">
            <v>C</v>
          </cell>
          <cell r="C2542" t="str">
            <v>Closed</v>
          </cell>
          <cell r="D2542" t="str">
            <v>R - Misc Funds</v>
          </cell>
          <cell r="E2542" t="str">
            <v>Richard William Atkinson</v>
          </cell>
          <cell r="F2542">
            <v>41333</v>
          </cell>
        </row>
        <row r="2543">
          <cell r="A2543" t="str">
            <v>12245-10</v>
          </cell>
          <cell r="B2543" t="str">
            <v>C</v>
          </cell>
          <cell r="C2543" t="str">
            <v>Closed</v>
          </cell>
          <cell r="D2543" t="str">
            <v>R - Impact of Vitamin D supplementation</v>
          </cell>
          <cell r="E2543" t="str">
            <v>Debasish Banerjee</v>
          </cell>
          <cell r="F2543">
            <v>41621</v>
          </cell>
        </row>
        <row r="2544">
          <cell r="A2544" t="str">
            <v>12246-10</v>
          </cell>
          <cell r="B2544" t="str">
            <v>C</v>
          </cell>
          <cell r="C2544" t="str">
            <v>Closed</v>
          </cell>
          <cell r="D2544" t="str">
            <v>R - Establishment of a dedicated antenatal hepatitis clinic</v>
          </cell>
          <cell r="E2544" t="str">
            <v>Daniel Michael Forton</v>
          </cell>
          <cell r="F2544">
            <v>41507</v>
          </cell>
        </row>
        <row r="2545">
          <cell r="A2545" t="str">
            <v>12247-10</v>
          </cell>
          <cell r="B2545" t="str">
            <v>C</v>
          </cell>
          <cell r="C2545" t="str">
            <v>Closed</v>
          </cell>
          <cell r="D2545" t="str">
            <v>R - ´BuruliVac´ Identification and development of vaccine candidates for Buruli Ulcer Disease</v>
          </cell>
          <cell r="E2545" t="str">
            <v>Mark Harding Wansbrough-Jones</v>
          </cell>
          <cell r="F2545">
            <v>42216</v>
          </cell>
        </row>
        <row r="2546">
          <cell r="A2546" t="str">
            <v>12248-10</v>
          </cell>
          <cell r="B2546" t="str">
            <v>C</v>
          </cell>
          <cell r="C2546" t="str">
            <v>Closed</v>
          </cell>
          <cell r="D2546" t="str">
            <v>R - Development of in vivo and in vitro models of bacterial lung infection</v>
          </cell>
          <cell r="E2546" t="str">
            <v>Deborah Baines</v>
          </cell>
          <cell r="F2546">
            <v>41146</v>
          </cell>
        </row>
        <row r="2547">
          <cell r="A2547" t="str">
            <v>12249-10</v>
          </cell>
          <cell r="B2547" t="str">
            <v>C</v>
          </cell>
          <cell r="C2547" t="str">
            <v>Closed</v>
          </cell>
          <cell r="D2547" t="str">
            <v>R - Clinical Trial V72_29 ("...N. meningitidis in Young Adults")</v>
          </cell>
          <cell r="E2547" t="str">
            <v>Paul Trafford Heath</v>
          </cell>
          <cell r="F2547">
            <v>41379</v>
          </cell>
        </row>
        <row r="2548">
          <cell r="A2548" t="str">
            <v>12250-10</v>
          </cell>
          <cell r="B2548" t="str">
            <v>C</v>
          </cell>
          <cell r="C2548" t="str">
            <v>Closed</v>
          </cell>
          <cell r="D2548" t="str">
            <v>R - Research Training</v>
          </cell>
          <cell r="E2548" t="str">
            <v>David Lovell</v>
          </cell>
          <cell r="F2548">
            <v>41146</v>
          </cell>
        </row>
        <row r="2549">
          <cell r="A2549" t="str">
            <v>12251-10</v>
          </cell>
          <cell r="B2549" t="str">
            <v>C</v>
          </cell>
          <cell r="C2549" t="str">
            <v>Closed</v>
          </cell>
          <cell r="D2549" t="str">
            <v>R - Protein citrullination in rheumatoid arthritis as a diagnostic marker and theraputic target</v>
          </cell>
          <cell r="E2549" t="str">
            <v>Nidhi Sofat</v>
          </cell>
          <cell r="F2549">
            <v>41224</v>
          </cell>
        </row>
        <row r="2550">
          <cell r="A2550" t="str">
            <v>12252-10</v>
          </cell>
          <cell r="B2550" t="str">
            <v>C</v>
          </cell>
          <cell r="C2550" t="str">
            <v>Closed</v>
          </cell>
          <cell r="D2550" t="str">
            <v>R - HIEC Funding</v>
          </cell>
          <cell r="E2550" t="str">
            <v>Susan Gaye Hadfield</v>
          </cell>
          <cell r="F2550">
            <v>41507</v>
          </cell>
        </row>
        <row r="2551">
          <cell r="A2551" t="str">
            <v>12253-10</v>
          </cell>
          <cell r="B2551" t="str">
            <v>C</v>
          </cell>
          <cell r="C2551" t="str">
            <v>Closed</v>
          </cell>
          <cell r="D2551" t="str">
            <v>R - Diagnostic network analysis of brain imaging</v>
          </cell>
          <cell r="E2551" t="str">
            <v>Thomas Richard Barrick</v>
          </cell>
          <cell r="F2551">
            <v>41121</v>
          </cell>
        </row>
        <row r="2552">
          <cell r="A2552" t="str">
            <v>12254-10</v>
          </cell>
          <cell r="B2552" t="str">
            <v>C</v>
          </cell>
          <cell r="C2552" t="str">
            <v>Closed</v>
          </cell>
          <cell r="D2552" t="str">
            <v>A - Desktop Upgrade</v>
          </cell>
          <cell r="E2552" t="str">
            <v>Robert Samuel Churm</v>
          </cell>
          <cell r="F2552">
            <v>44196</v>
          </cell>
        </row>
        <row r="2553">
          <cell r="A2553" t="str">
            <v>12255-10</v>
          </cell>
          <cell r="B2553" t="str">
            <v>C</v>
          </cell>
          <cell r="C2553" t="str">
            <v>Closed</v>
          </cell>
          <cell r="D2553" t="str">
            <v>R - Intravital microcirculation reactivity</v>
          </cell>
          <cell r="E2553" t="str">
            <v>Tarek Francis Tewfik Antonios</v>
          </cell>
          <cell r="F2553">
            <v>41146</v>
          </cell>
        </row>
        <row r="2554">
          <cell r="A2554" t="str">
            <v>12256-10</v>
          </cell>
          <cell r="B2554" t="str">
            <v>C</v>
          </cell>
          <cell r="C2554" t="str">
            <v>Closed</v>
          </cell>
          <cell r="D2554" t="str">
            <v>R - Investigating the effect of Toll-like Receptor 4</v>
          </cell>
          <cell r="E2554" t="str">
            <v>Grisha Pirianov</v>
          </cell>
          <cell r="F2554">
            <v>41136</v>
          </cell>
        </row>
        <row r="2555">
          <cell r="A2555" t="str">
            <v>12257-10</v>
          </cell>
          <cell r="B2555" t="str">
            <v>N</v>
          </cell>
          <cell r="C2555" t="str">
            <v>Active</v>
          </cell>
          <cell r="D2555" t="str">
            <v>G - Student Services- Halls of Residence</v>
          </cell>
          <cell r="E2555" t="str">
            <v>Gavin Taylor</v>
          </cell>
          <cell r="F2555">
            <v>44104</v>
          </cell>
        </row>
        <row r="2556">
          <cell r="A2556" t="str">
            <v>12258-10</v>
          </cell>
          <cell r="B2556" t="str">
            <v>C</v>
          </cell>
          <cell r="C2556" t="str">
            <v>Closed</v>
          </cell>
          <cell r="D2556" t="str">
            <v>R - Development of an orally applied influenza vaccine</v>
          </cell>
          <cell r="E2556" t="str">
            <v>Jamie Ferguson Mann</v>
          </cell>
          <cell r="F2556">
            <v>41033</v>
          </cell>
        </row>
        <row r="2557">
          <cell r="A2557" t="str">
            <v>12259-10</v>
          </cell>
          <cell r="B2557" t="str">
            <v>C</v>
          </cell>
          <cell r="C2557" t="str">
            <v>Closed</v>
          </cell>
          <cell r="D2557" t="str">
            <v>R - Adiposity over the life course and risks of cardiovascular disease</v>
          </cell>
          <cell r="E2557" t="str">
            <v>Christopher Grant Owen</v>
          </cell>
          <cell r="F2557">
            <v>41680</v>
          </cell>
        </row>
        <row r="2558">
          <cell r="A2558" t="str">
            <v>12260-10</v>
          </cell>
          <cell r="B2558" t="str">
            <v>C</v>
          </cell>
          <cell r="C2558" t="str">
            <v>Closed</v>
          </cell>
          <cell r="D2558" t="str">
            <v>R - Promotion of quality of life in older age and active ageing:follow-on funding</v>
          </cell>
          <cell r="E2558" t="str">
            <v>Debra Matthias</v>
          </cell>
          <cell r="F2558">
            <v>41796</v>
          </cell>
        </row>
        <row r="2559">
          <cell r="A2559" t="str">
            <v>12261-10</v>
          </cell>
          <cell r="B2559" t="str">
            <v>C</v>
          </cell>
          <cell r="C2559" t="str">
            <v>Closed</v>
          </cell>
          <cell r="D2559" t="str">
            <v>F - Discretionary Fund - Dr C Cates</v>
          </cell>
          <cell r="E2559" t="str">
            <v>Christopher Joseph Cates</v>
          </cell>
          <cell r="F2559">
            <v>73050</v>
          </cell>
        </row>
        <row r="2560">
          <cell r="A2560" t="str">
            <v>12262-10</v>
          </cell>
          <cell r="B2560" t="str">
            <v>C</v>
          </cell>
          <cell r="C2560" t="str">
            <v>Closed</v>
          </cell>
          <cell r="D2560" t="str">
            <v>R - Antiarrhythmic effects of S44121 vs placebo in chronic heart failure</v>
          </cell>
          <cell r="E2560" t="str">
            <v>Lisa Anderson</v>
          </cell>
          <cell r="F2560">
            <v>41796</v>
          </cell>
        </row>
        <row r="2561">
          <cell r="A2561" t="str">
            <v>12263-10</v>
          </cell>
          <cell r="B2561" t="str">
            <v>C</v>
          </cell>
          <cell r="C2561" t="str">
            <v>Closed</v>
          </cell>
          <cell r="D2561" t="str">
            <v>R - The role of atypical MAP kinase ERK5 in renal epithelial cells in response to diabetic stimuli</v>
          </cell>
          <cell r="E2561" t="str">
            <v>Deborah Baines</v>
          </cell>
          <cell r="F2561">
            <v>41866</v>
          </cell>
        </row>
        <row r="2562">
          <cell r="A2562" t="str">
            <v>12264-10</v>
          </cell>
          <cell r="B2562" t="str">
            <v>C</v>
          </cell>
          <cell r="C2562" t="str">
            <v>Closed</v>
          </cell>
          <cell r="D2562" t="str">
            <v>R - Genetic analysis of phenotypically well defined patients with lymphoedema using Next Generation Sequencing</v>
          </cell>
          <cell r="E2562" t="str">
            <v>Stephen Jeffery</v>
          </cell>
          <cell r="F2562">
            <v>42093</v>
          </cell>
        </row>
        <row r="2563">
          <cell r="A2563" t="str">
            <v>12265-10</v>
          </cell>
          <cell r="B2563" t="str">
            <v>C</v>
          </cell>
          <cell r="C2563" t="str">
            <v>Closed</v>
          </cell>
          <cell r="D2563" t="str">
            <v>R - Identification of co-stimulatory receptor defects in CD4+ CD28 null and regulatory T cell subsets in patients with coronary artery disease</v>
          </cell>
          <cell r="E2563" t="str">
            <v>Ingrid Elena Dumitriu</v>
          </cell>
          <cell r="F2563">
            <v>41614</v>
          </cell>
        </row>
        <row r="2564">
          <cell r="A2564" t="str">
            <v>12266-10</v>
          </cell>
          <cell r="B2564" t="str">
            <v>C</v>
          </cell>
          <cell r="C2564" t="str">
            <v>Closed</v>
          </cell>
          <cell r="D2564" t="str">
            <v>R - Novartis Study</v>
          </cell>
          <cell r="E2564" t="str">
            <v>Ekaterini Nesbitt</v>
          </cell>
          <cell r="F2564">
            <v>40908</v>
          </cell>
        </row>
        <row r="2565">
          <cell r="A2565" t="str">
            <v>12267-10</v>
          </cell>
          <cell r="B2565" t="str">
            <v>C</v>
          </cell>
          <cell r="C2565" t="str">
            <v>Closed</v>
          </cell>
          <cell r="D2565" t="str">
            <v>R - A systematic overview of geographic variations and time trends</v>
          </cell>
          <cell r="E2565" t="str">
            <v>Alicja Regina Rudnicka</v>
          </cell>
          <cell r="F2565">
            <v>42582</v>
          </cell>
        </row>
        <row r="2566">
          <cell r="A2566" t="str">
            <v>12268-10</v>
          </cell>
          <cell r="B2566" t="str">
            <v>C</v>
          </cell>
          <cell r="C2566" t="str">
            <v>Closed</v>
          </cell>
          <cell r="D2566" t="str">
            <v>G - Planning Projects Support</v>
          </cell>
          <cell r="E2566" t="str">
            <v>Christine Dorothea Fenske</v>
          </cell>
          <cell r="F2566">
            <v>73050</v>
          </cell>
        </row>
        <row r="2567">
          <cell r="A2567" t="str">
            <v>12269-10</v>
          </cell>
          <cell r="B2567" t="str">
            <v>C</v>
          </cell>
          <cell r="C2567" t="str">
            <v>Closed</v>
          </cell>
          <cell r="D2567" t="str">
            <v>R - PRF PhD Studentship</v>
          </cell>
          <cell r="E2567" t="str">
            <v>Anthony Robert Milnes Coates</v>
          </cell>
          <cell r="F2567">
            <v>42216</v>
          </cell>
        </row>
        <row r="2568">
          <cell r="A2568" t="str">
            <v>12270-10</v>
          </cell>
          <cell r="B2568" t="str">
            <v>C</v>
          </cell>
          <cell r="C2568" t="str">
            <v>Closed</v>
          </cell>
          <cell r="D2568" t="str">
            <v>R - Do hyperintensive patients with Rarefaction of skin capillaries have evidence of Apoptosis?</v>
          </cell>
          <cell r="E2568" t="str">
            <v>John Simmons Tregoning</v>
          </cell>
          <cell r="F2568">
            <v>41364</v>
          </cell>
        </row>
        <row r="2569">
          <cell r="A2569" t="str">
            <v>12271-10</v>
          </cell>
          <cell r="B2569" t="str">
            <v>C</v>
          </cell>
          <cell r="C2569" t="str">
            <v>Closed</v>
          </cell>
          <cell r="D2569" t="str">
            <v>R - Recharge for patient travel costs CVS</v>
          </cell>
          <cell r="E2569" t="str">
            <v>Ekaterini Nesbitt</v>
          </cell>
          <cell r="F2569">
            <v>40833</v>
          </cell>
        </row>
        <row r="2570">
          <cell r="A2570" t="str">
            <v>12273-10</v>
          </cell>
          <cell r="B2570" t="str">
            <v>C</v>
          </cell>
          <cell r="C2570" t="str">
            <v>Closed</v>
          </cell>
          <cell r="D2570" t="str">
            <v>F- Tanya Shaw Damage of Samples Claim</v>
          </cell>
          <cell r="E2570" t="str">
            <v>Tanya J Shaw</v>
          </cell>
          <cell r="F2570">
            <v>73050</v>
          </cell>
        </row>
        <row r="2571">
          <cell r="A2571" t="str">
            <v>12274-10</v>
          </cell>
          <cell r="B2571" t="str">
            <v>N</v>
          </cell>
          <cell r="C2571" t="str">
            <v>Active</v>
          </cell>
          <cell r="D2571" t="str">
            <v>G - Mobile Phones</v>
          </cell>
          <cell r="E2571" t="str">
            <v>Susan Anne McPheat</v>
          </cell>
          <cell r="F2571">
            <v>73050</v>
          </cell>
        </row>
        <row r="2572">
          <cell r="A2572" t="str">
            <v>12275-10</v>
          </cell>
          <cell r="B2572" t="str">
            <v>C</v>
          </cell>
          <cell r="C2572" t="str">
            <v>Closed</v>
          </cell>
          <cell r="D2572" t="str">
            <v>R - Technical development of anomalous diffusion tensor imaging</v>
          </cell>
          <cell r="E2572" t="str">
            <v>Thomas Richard Barrick</v>
          </cell>
          <cell r="F2572">
            <v>40999</v>
          </cell>
        </row>
        <row r="2573">
          <cell r="A2573" t="str">
            <v>12276-10</v>
          </cell>
          <cell r="B2573" t="str">
            <v>C</v>
          </cell>
          <cell r="C2573" t="str">
            <v>Closed</v>
          </cell>
          <cell r="D2573" t="str">
            <v>R - Acute kidney injury and hepatic drug metabolism in critically ill patients</v>
          </cell>
          <cell r="E2573" t="str">
            <v>Catherine Lane</v>
          </cell>
          <cell r="F2573">
            <v>40724</v>
          </cell>
        </row>
        <row r="2574">
          <cell r="A2574" t="str">
            <v>12277-10</v>
          </cell>
          <cell r="B2574" t="str">
            <v>C</v>
          </cell>
          <cell r="C2574" t="str">
            <v>Closed</v>
          </cell>
          <cell r="D2574" t="str">
            <v>R - Frequency of CD4+CD28null T cells in patients with abnormal coronary vasoreactivity</v>
          </cell>
          <cell r="E2574" t="str">
            <v>Ingrid Elena Dumitriu</v>
          </cell>
          <cell r="F2574">
            <v>41593</v>
          </cell>
        </row>
        <row r="2575">
          <cell r="A2575" t="str">
            <v>12278-10</v>
          </cell>
          <cell r="B2575" t="str">
            <v>C</v>
          </cell>
          <cell r="C2575" t="str">
            <v>Closed</v>
          </cell>
          <cell r="D2575" t="str">
            <v>Upgrade to Library Information Service</v>
          </cell>
          <cell r="E2575" t="str">
            <v>Robert Samuel Churm</v>
          </cell>
          <cell r="F2575">
            <v>40908</v>
          </cell>
        </row>
        <row r="2576">
          <cell r="A2576" t="str">
            <v>12279-10</v>
          </cell>
          <cell r="B2576" t="str">
            <v>C</v>
          </cell>
          <cell r="C2576" t="str">
            <v>Closed</v>
          </cell>
          <cell r="D2576" t="str">
            <v>R - Recharge for patient travel costs Clinical Research Facility</v>
          </cell>
          <cell r="E2576" t="str">
            <v>Michelle Roberta Lyall Rajab</v>
          </cell>
          <cell r="F2576">
            <v>41882</v>
          </cell>
        </row>
        <row r="2577">
          <cell r="A2577" t="str">
            <v>12280-10</v>
          </cell>
          <cell r="B2577" t="str">
            <v>C</v>
          </cell>
          <cell r="C2577" t="str">
            <v>Closed</v>
          </cell>
          <cell r="D2577" t="str">
            <v>G - Start-up Fund - Dr K Everett</v>
          </cell>
          <cell r="E2577" t="str">
            <v>Kate Victoria Everett</v>
          </cell>
          <cell r="F2577">
            <v>41121</v>
          </cell>
        </row>
        <row r="2578">
          <cell r="A2578" t="str">
            <v>12281-10</v>
          </cell>
          <cell r="B2578" t="str">
            <v>C</v>
          </cell>
          <cell r="C2578" t="str">
            <v>Closed</v>
          </cell>
          <cell r="D2578" t="str">
            <v>A - Relocation of PHSE L6 Hunter</v>
          </cell>
          <cell r="E2578" t="str">
            <v>Derek Waldo Bannister</v>
          </cell>
          <cell r="F2578">
            <v>40908</v>
          </cell>
        </row>
        <row r="2579">
          <cell r="A2579" t="str">
            <v>12282-10</v>
          </cell>
          <cell r="B2579" t="str">
            <v>C</v>
          </cell>
          <cell r="C2579" t="str">
            <v>Closed</v>
          </cell>
          <cell r="D2579" t="str">
            <v>G - Start-up Funds -Dr R Sharifi</v>
          </cell>
          <cell r="E2579" t="str">
            <v>Gholam Reza Sharifi</v>
          </cell>
          <cell r="F2579">
            <v>41182</v>
          </cell>
        </row>
        <row r="2580">
          <cell r="A2580" t="str">
            <v>12283-10</v>
          </cell>
          <cell r="B2580" t="str">
            <v>C</v>
          </cell>
          <cell r="C2580" t="str">
            <v>Closed</v>
          </cell>
          <cell r="D2580" t="str">
            <v>G - BSc Module - Conflict &amp; Catastrophe</v>
          </cell>
          <cell r="E2580" t="str">
            <v>Ekaterini Nesbitt</v>
          </cell>
          <cell r="F2580">
            <v>73050</v>
          </cell>
        </row>
        <row r="2581">
          <cell r="A2581" t="str">
            <v>12285-10</v>
          </cell>
          <cell r="B2581" t="str">
            <v>C</v>
          </cell>
          <cell r="C2581" t="str">
            <v>Closed</v>
          </cell>
          <cell r="D2581" t="str">
            <v>ESRC Teaching Professionalism Bid - SWan</v>
          </cell>
          <cell r="E2581" t="str">
            <v>Matthew Alexander George</v>
          </cell>
          <cell r="F2581">
            <v>73050</v>
          </cell>
        </row>
        <row r="2582">
          <cell r="A2582" t="str">
            <v>12286-10</v>
          </cell>
          <cell r="B2582" t="str">
            <v>C</v>
          </cell>
          <cell r="C2582" t="str">
            <v>Closed</v>
          </cell>
          <cell r="D2582" t="str">
            <v>Maternity ethnography IP working - ICCIP - Inst child-centred Inter-Prof</v>
          </cell>
          <cell r="E2582" t="str">
            <v>Lynda Carole D´Avray</v>
          </cell>
          <cell r="F2582">
            <v>73050</v>
          </cell>
        </row>
        <row r="2583">
          <cell r="A2583" t="str">
            <v>12287-10</v>
          </cell>
          <cell r="B2583" t="str">
            <v>C</v>
          </cell>
          <cell r="C2583" t="str">
            <v>Closed</v>
          </cell>
          <cell r="D2583" t="str">
            <v>Oral History - SWan</v>
          </cell>
          <cell r="E2583" t="str">
            <v>Anthony Senior</v>
          </cell>
          <cell r="F2583">
            <v>73050</v>
          </cell>
        </row>
        <row r="2584">
          <cell r="A2584" t="str">
            <v>12288-10</v>
          </cell>
          <cell r="B2584" t="str">
            <v>C</v>
          </cell>
          <cell r="C2584" t="str">
            <v>Closed</v>
          </cell>
          <cell r="D2584" t="str">
            <v>Evaluation of AP Foundation Degree Long Term Conditions - SWan</v>
          </cell>
          <cell r="E2584" t="str">
            <v>Matthew Alexander George</v>
          </cell>
          <cell r="F2584">
            <v>73050</v>
          </cell>
        </row>
        <row r="2585">
          <cell r="A2585" t="str">
            <v>12289-10</v>
          </cell>
          <cell r="B2585" t="str">
            <v>N</v>
          </cell>
          <cell r="C2585" t="str">
            <v>Active</v>
          </cell>
          <cell r="D2585" t="str">
            <v>G - Student Affairs</v>
          </cell>
          <cell r="E2585" t="str">
            <v>Rachael Elliott</v>
          </cell>
          <cell r="F2585">
            <v>73050</v>
          </cell>
        </row>
        <row r="2586">
          <cell r="A2586" t="str">
            <v>12289-11</v>
          </cell>
          <cell r="B2586" t="str">
            <v>N</v>
          </cell>
          <cell r="C2586" t="str">
            <v>Active</v>
          </cell>
          <cell r="D2586" t="str">
            <v>G - Student Services -Student Experience</v>
          </cell>
          <cell r="E2586" t="str">
            <v>Gavin Taylor</v>
          </cell>
          <cell r="F2586">
            <v>73050</v>
          </cell>
        </row>
        <row r="2587">
          <cell r="A2587" t="str">
            <v>12290-10</v>
          </cell>
          <cell r="B2587" t="str">
            <v>C</v>
          </cell>
          <cell r="C2587" t="str">
            <v>Closed</v>
          </cell>
          <cell r="D2587" t="str">
            <v>R - MRC Tuberculosis drug discovery-UK</v>
          </cell>
          <cell r="E2587" t="str">
            <v>Stephanie Janet Hazlehurst</v>
          </cell>
          <cell r="F2587">
            <v>41138</v>
          </cell>
        </row>
        <row r="2588">
          <cell r="A2588" t="str">
            <v>12291-10</v>
          </cell>
          <cell r="B2588" t="str">
            <v>C</v>
          </cell>
          <cell r="C2588" t="str">
            <v>Closed</v>
          </cell>
          <cell r="D2588" t="str">
            <v>R - The measurement of patients expectations for health care</v>
          </cell>
          <cell r="E2588" t="str">
            <v>Debra Matthias</v>
          </cell>
          <cell r="F2588">
            <v>41796</v>
          </cell>
        </row>
        <row r="2589">
          <cell r="A2589" t="str">
            <v>12292-10</v>
          </cell>
          <cell r="B2589" t="str">
            <v>C</v>
          </cell>
          <cell r="C2589" t="str">
            <v>Closed</v>
          </cell>
          <cell r="D2589" t="str">
            <v>R - Identification of a gene for a novel inherited non-syndromic form of ichthyosis</v>
          </cell>
          <cell r="E2589" t="str">
            <v>Andrew Harry Crosby</v>
          </cell>
          <cell r="F2589">
            <v>41516</v>
          </cell>
        </row>
        <row r="2590">
          <cell r="A2590" t="str">
            <v>12293-10</v>
          </cell>
          <cell r="B2590" t="str">
            <v>C</v>
          </cell>
          <cell r="C2590" t="str">
            <v>Closed</v>
          </cell>
          <cell r="D2590" t="str">
            <v>R - Open Access 2010/11</v>
          </cell>
          <cell r="E2590" t="str">
            <v>Melanie Rose Monteiro</v>
          </cell>
          <cell r="F2590">
            <v>41100</v>
          </cell>
        </row>
        <row r="2591">
          <cell r="A2591" t="str">
            <v>12294-10</v>
          </cell>
          <cell r="B2591" t="str">
            <v>C</v>
          </cell>
          <cell r="C2591" t="str">
            <v>Closed</v>
          </cell>
          <cell r="D2591" t="str">
            <v>R - Impact of Vitamin D supplementation on cardiac hypertrophy and function in chronic kidney disease patients</v>
          </cell>
          <cell r="E2591" t="str">
            <v>Debasish Banerjee</v>
          </cell>
          <cell r="F2591">
            <v>42187</v>
          </cell>
        </row>
        <row r="2592">
          <cell r="A2592" t="str">
            <v>12294-11</v>
          </cell>
          <cell r="B2592" t="str">
            <v>C</v>
          </cell>
          <cell r="C2592" t="str">
            <v>Closed</v>
          </cell>
          <cell r="D2592" t="str">
            <v>R - Subcontract with KCL</v>
          </cell>
          <cell r="E2592" t="str">
            <v>Melanie Rose Monteiro</v>
          </cell>
          <cell r="F2592">
            <v>41493</v>
          </cell>
        </row>
        <row r="2593">
          <cell r="A2593" t="str">
            <v>12295-10</v>
          </cell>
          <cell r="B2593" t="str">
            <v>C</v>
          </cell>
          <cell r="C2593" t="str">
            <v>Closed</v>
          </cell>
          <cell r="D2593" t="str">
            <v>R - A proteomic investigation of the mechanisms underlying normal and keloid scar formation</v>
          </cell>
          <cell r="E2593" t="str">
            <v>Tanya J Shaw</v>
          </cell>
          <cell r="F2593">
            <v>41790</v>
          </cell>
        </row>
        <row r="2594">
          <cell r="A2594" t="str">
            <v>12296-10</v>
          </cell>
          <cell r="B2594" t="str">
            <v>C</v>
          </cell>
          <cell r="C2594" t="str">
            <v>Closed</v>
          </cell>
          <cell r="D2594" t="str">
            <v>R - British Heart Foundation Open Access</v>
          </cell>
          <cell r="E2594" t="str">
            <v>Melanie Rose Monteiro</v>
          </cell>
          <cell r="F2594">
            <v>41213</v>
          </cell>
        </row>
        <row r="2595">
          <cell r="A2595" t="str">
            <v>12297-10</v>
          </cell>
          <cell r="B2595" t="str">
            <v>C</v>
          </cell>
          <cell r="C2595" t="str">
            <v>Closed</v>
          </cell>
          <cell r="D2595" t="str">
            <v>R - TEAMS</v>
          </cell>
          <cell r="E2595" t="str">
            <v>Geoffrey Christopher Cloud</v>
          </cell>
          <cell r="F2595">
            <v>41213</v>
          </cell>
        </row>
        <row r="2596">
          <cell r="A2596" t="str">
            <v>12298-10</v>
          </cell>
          <cell r="B2596" t="str">
            <v>C</v>
          </cell>
          <cell r="C2596" t="str">
            <v>Closed</v>
          </cell>
          <cell r="D2596" t="str">
            <v>R -Research Funds</v>
          </cell>
          <cell r="E2596" t="str">
            <v>Iain Angus MacGregor MacPhee</v>
          </cell>
          <cell r="F2596">
            <v>41274</v>
          </cell>
        </row>
        <row r="2597">
          <cell r="A2597" t="str">
            <v>12299-10</v>
          </cell>
          <cell r="B2597" t="str">
            <v>C</v>
          </cell>
          <cell r="C2597" t="str">
            <v>Closed</v>
          </cell>
          <cell r="D2597" t="str">
            <v>R - Student Elective Prizes 2010</v>
          </cell>
          <cell r="E2597" t="str">
            <v>Jade Wei Mun Chow</v>
          </cell>
          <cell r="F2597">
            <v>41250</v>
          </cell>
        </row>
        <row r="2598">
          <cell r="A2598" t="str">
            <v>12300-10</v>
          </cell>
          <cell r="B2598" t="str">
            <v>C</v>
          </cell>
          <cell r="C2598" t="str">
            <v>Closed</v>
          </cell>
          <cell r="D2598" t="str">
            <v>A - Hunter Wing Ground Floor Foyer</v>
          </cell>
          <cell r="E2598" t="str">
            <v>Derek Waldo Bannister</v>
          </cell>
          <cell r="F2598">
            <v>40908</v>
          </cell>
        </row>
        <row r="2599">
          <cell r="A2599" t="str">
            <v>12301-10</v>
          </cell>
          <cell r="B2599" t="str">
            <v>C</v>
          </cell>
          <cell r="C2599" t="str">
            <v>Closed</v>
          </cell>
          <cell r="D2599" t="str">
            <v>R - A/California/7/2009 (H1N1) follow-on study</v>
          </cell>
          <cell r="E2599" t="str">
            <v>Paul Trafford Heath</v>
          </cell>
          <cell r="F2599">
            <v>41166</v>
          </cell>
        </row>
        <row r="2600">
          <cell r="A2600" t="str">
            <v>12302-10</v>
          </cell>
          <cell r="B2600" t="str">
            <v>C</v>
          </cell>
          <cell r="C2600" t="str">
            <v>Closed</v>
          </cell>
          <cell r="D2600" t="str">
            <v>A - G2 Level 2 Phase 1b Jenner Refurbishment</v>
          </cell>
          <cell r="E2600" t="str">
            <v>Derek Waldo Bannister</v>
          </cell>
          <cell r="F2600">
            <v>41438</v>
          </cell>
        </row>
        <row r="2601">
          <cell r="A2601" t="str">
            <v>12303-10</v>
          </cell>
          <cell r="B2601" t="str">
            <v>C</v>
          </cell>
          <cell r="C2601" t="str">
            <v>Closed</v>
          </cell>
          <cell r="D2601" t="str">
            <v>R - HIEC - Infection Prevention and Control</v>
          </cell>
          <cell r="E2601" t="str">
            <v>Michael Roy Sharland</v>
          </cell>
          <cell r="F2601">
            <v>41547</v>
          </cell>
        </row>
        <row r="2602">
          <cell r="A2602" t="str">
            <v>12303-11</v>
          </cell>
          <cell r="B2602" t="str">
            <v>C</v>
          </cell>
          <cell r="C2602" t="str">
            <v>Closed</v>
          </cell>
          <cell r="D2602" t="str">
            <v>R - NeoHIEC</v>
          </cell>
          <cell r="E2602" t="str">
            <v>Michael Roy Sharland</v>
          </cell>
          <cell r="F2602">
            <v>41866</v>
          </cell>
        </row>
        <row r="2603">
          <cell r="A2603" t="str">
            <v>12304-10</v>
          </cell>
          <cell r="B2603" t="str">
            <v>C</v>
          </cell>
          <cell r="C2603" t="str">
            <v>Closed</v>
          </cell>
          <cell r="D2603" t="str">
            <v>O - Sports Bursaries</v>
          </cell>
          <cell r="E2603" t="str">
            <v>Sophie Bowen</v>
          </cell>
          <cell r="F2603">
            <v>73050</v>
          </cell>
        </row>
        <row r="2604">
          <cell r="A2604" t="str">
            <v>12305-10</v>
          </cell>
          <cell r="B2604" t="str">
            <v>C</v>
          </cell>
          <cell r="C2604" t="str">
            <v>Closed</v>
          </cell>
          <cell r="D2604" t="str">
            <v>F - Ann Bowling reserve Fund</v>
          </cell>
          <cell r="E2604" t="str">
            <v>Jude Keya</v>
          </cell>
          <cell r="F2604">
            <v>73050</v>
          </cell>
        </row>
        <row r="2605">
          <cell r="A2605" t="str">
            <v>12306-10</v>
          </cell>
          <cell r="B2605" t="str">
            <v>C</v>
          </cell>
          <cell r="C2605" t="str">
            <v>Closed</v>
          </cell>
          <cell r="D2605" t="str">
            <v>R - Molecular and cellular signalling events in human gonadotrophin-releasing hormone neuronal differentiation and migration</v>
          </cell>
          <cell r="E2605" t="str">
            <v>Soo-Hyun Kim</v>
          </cell>
          <cell r="F2605">
            <v>41516</v>
          </cell>
        </row>
        <row r="2606">
          <cell r="A2606" t="str">
            <v>12307-10</v>
          </cell>
          <cell r="B2606" t="str">
            <v>C</v>
          </cell>
          <cell r="C2606" t="str">
            <v>Closed</v>
          </cell>
          <cell r="D2606" t="str">
            <v>R - Outcomes and risk analysis of lower limb revascularisation in the Elderly</v>
          </cell>
          <cell r="E2606" t="str">
            <v>Melanie Rose Monteiro</v>
          </cell>
          <cell r="F2606">
            <v>41507</v>
          </cell>
        </row>
        <row r="2607">
          <cell r="A2607" t="str">
            <v>12308-10</v>
          </cell>
          <cell r="B2607" t="str">
            <v>C</v>
          </cell>
          <cell r="C2607" t="str">
            <v>Closed</v>
          </cell>
          <cell r="D2607" t="str">
            <v>R - RCS Fellowship for Malkawi</v>
          </cell>
          <cell r="E2607" t="str">
            <v>Amir Malkawi</v>
          </cell>
          <cell r="F2607">
            <v>41509</v>
          </cell>
        </row>
        <row r="2608">
          <cell r="A2608" t="str">
            <v>12309-10</v>
          </cell>
          <cell r="B2608" t="str">
            <v>C</v>
          </cell>
          <cell r="C2608" t="str">
            <v>Closed</v>
          </cell>
          <cell r="D2608" t="str">
            <v>R - Transcriptional regulation of lysomal beta-galactosidase in senescence</v>
          </cell>
          <cell r="E2608" t="str">
            <v>Axel Nohturfft</v>
          </cell>
          <cell r="F2608">
            <v>41136</v>
          </cell>
        </row>
        <row r="2609">
          <cell r="A2609" t="str">
            <v>12310-10</v>
          </cell>
          <cell r="B2609" t="str">
            <v>C</v>
          </cell>
          <cell r="C2609" t="str">
            <v>Closed</v>
          </cell>
          <cell r="D2609" t="str">
            <v>R - Aberrant trophoblast functions in pregnancies at higher risk of developing pre-eclampsia</v>
          </cell>
          <cell r="E2609" t="str">
            <v>Guy St John Whitley</v>
          </cell>
          <cell r="F2609">
            <v>41943</v>
          </cell>
        </row>
        <row r="2610">
          <cell r="A2610" t="str">
            <v>12311-10</v>
          </cell>
          <cell r="B2610" t="str">
            <v>N</v>
          </cell>
          <cell r="C2610" t="str">
            <v>Active</v>
          </cell>
          <cell r="D2610" t="str">
            <v>G - Core Salaries - Student Recruitment</v>
          </cell>
          <cell r="E2610" t="str">
            <v>Caroline Rachel Davis</v>
          </cell>
          <cell r="F2610">
            <v>73050</v>
          </cell>
        </row>
        <row r="2611">
          <cell r="A2611" t="str">
            <v>12312-10</v>
          </cell>
          <cell r="B2611" t="str">
            <v>C</v>
          </cell>
          <cell r="C2611" t="str">
            <v>Closed</v>
          </cell>
          <cell r="D2611" t="str">
            <v>SWAN Salary Recharges</v>
          </cell>
          <cell r="E2611" t="str">
            <v>Samantha Blighe</v>
          </cell>
          <cell r="F2611">
            <v>73050</v>
          </cell>
        </row>
        <row r="2612">
          <cell r="A2612" t="str">
            <v>12313-10</v>
          </cell>
          <cell r="B2612" t="str">
            <v>C</v>
          </cell>
          <cell r="C2612" t="str">
            <v>Closed</v>
          </cell>
          <cell r="D2612" t="str">
            <v>G - BSc Funds- J Tregoning</v>
          </cell>
          <cell r="E2612" t="str">
            <v>John Simmons Tregoning</v>
          </cell>
          <cell r="F2612">
            <v>73050</v>
          </cell>
        </row>
        <row r="2613">
          <cell r="A2613" t="str">
            <v>12314-10</v>
          </cell>
          <cell r="B2613" t="str">
            <v>P</v>
          </cell>
          <cell r="C2613" t="str">
            <v>Parked</v>
          </cell>
          <cell r="D2613" t="str">
            <v>R - EUTRAF RTD</v>
          </cell>
          <cell r="E2613" t="str">
            <v>Alan John Camm</v>
          </cell>
          <cell r="F2613">
            <v>42776</v>
          </cell>
        </row>
        <row r="2614">
          <cell r="A2614" t="str">
            <v>12314-11</v>
          </cell>
          <cell r="B2614" t="str">
            <v>P</v>
          </cell>
          <cell r="C2614" t="str">
            <v>Parked</v>
          </cell>
          <cell r="D2614" t="str">
            <v>R - EUTRAF Management</v>
          </cell>
          <cell r="E2614" t="str">
            <v>Alan John Camm</v>
          </cell>
          <cell r="F2614">
            <v>42369</v>
          </cell>
        </row>
        <row r="2615">
          <cell r="A2615" t="str">
            <v>12314-12</v>
          </cell>
          <cell r="B2615" t="str">
            <v>P</v>
          </cell>
          <cell r="C2615" t="str">
            <v>Parked</v>
          </cell>
          <cell r="D2615" t="str">
            <v>R - EUTRAF Dissemination</v>
          </cell>
          <cell r="E2615" t="str">
            <v>Alan John Camm</v>
          </cell>
          <cell r="F2615">
            <v>42369</v>
          </cell>
        </row>
        <row r="2616">
          <cell r="A2616" t="str">
            <v>12314-13</v>
          </cell>
          <cell r="B2616" t="str">
            <v>P</v>
          </cell>
          <cell r="C2616" t="str">
            <v>Parked</v>
          </cell>
          <cell r="D2616" t="str">
            <v>R - EUTRAF RTD BMS</v>
          </cell>
          <cell r="E2616" t="str">
            <v>Helen Jane Boland</v>
          </cell>
          <cell r="F2616">
            <v>42308</v>
          </cell>
        </row>
        <row r="2617">
          <cell r="A2617" t="str">
            <v>12314-14</v>
          </cell>
          <cell r="B2617" t="str">
            <v>P</v>
          </cell>
          <cell r="C2617" t="str">
            <v>Parked</v>
          </cell>
          <cell r="D2617" t="str">
            <v>R - EUTRAF BMS Dissemination</v>
          </cell>
          <cell r="E2617" t="str">
            <v>Helen Jane Boland</v>
          </cell>
          <cell r="F2617">
            <v>41759</v>
          </cell>
        </row>
        <row r="2618">
          <cell r="A2618" t="str">
            <v>12314-15</v>
          </cell>
          <cell r="B2618" t="str">
            <v>P</v>
          </cell>
          <cell r="C2618" t="str">
            <v>Parked</v>
          </cell>
          <cell r="D2618" t="str">
            <v>R - EUTRAF Partners</v>
          </cell>
          <cell r="E2618" t="str">
            <v>Alan John Camm</v>
          </cell>
          <cell r="F2618">
            <v>42776</v>
          </cell>
        </row>
        <row r="2619">
          <cell r="A2619" t="str">
            <v>12315-10</v>
          </cell>
          <cell r="B2619" t="str">
            <v>C</v>
          </cell>
          <cell r="C2619" t="str">
            <v>Closed</v>
          </cell>
          <cell r="D2619" t="str">
            <v>R - A study of the regulation of scar formation in skin wounds</v>
          </cell>
          <cell r="E2619" t="str">
            <v>Tanya J Shaw</v>
          </cell>
          <cell r="F2619">
            <v>41152</v>
          </cell>
        </row>
        <row r="2620">
          <cell r="A2620" t="str">
            <v>12316-10</v>
          </cell>
          <cell r="B2620" t="str">
            <v>C</v>
          </cell>
          <cell r="C2620" t="str">
            <v>Closed</v>
          </cell>
          <cell r="D2620" t="str">
            <v>R - ´CANOMICS´ - Multicentre discovery of breast cancer biomarkers</v>
          </cell>
          <cell r="E2620" t="str">
            <v>Gary Russell Coulton</v>
          </cell>
          <cell r="F2620">
            <v>41703</v>
          </cell>
        </row>
        <row r="2621">
          <cell r="A2621" t="str">
            <v>12317-10</v>
          </cell>
          <cell r="B2621" t="str">
            <v>C</v>
          </cell>
          <cell r="C2621" t="str">
            <v>Closed</v>
          </cell>
          <cell r="D2621" t="str">
            <v>R - Analysis of CCBE1 gene in patients with severe lymphodema in preparation for transfer to NHS testing on a national basis</v>
          </cell>
          <cell r="E2621" t="str">
            <v>Pia Ostergaard</v>
          </cell>
          <cell r="F2621">
            <v>41136</v>
          </cell>
        </row>
        <row r="2622">
          <cell r="A2622" t="str">
            <v>12318-10</v>
          </cell>
          <cell r="B2622" t="str">
            <v>C</v>
          </cell>
          <cell r="C2622" t="str">
            <v>Closed</v>
          </cell>
          <cell r="D2622" t="str">
            <v>R - RCS Fellowship</v>
          </cell>
          <cell r="E2622" t="str">
            <v>Melanie Rose Monteiro</v>
          </cell>
          <cell r="F2622">
            <v>41146</v>
          </cell>
        </row>
        <row r="2623">
          <cell r="A2623" t="str">
            <v>12319-10</v>
          </cell>
          <cell r="B2623" t="str">
            <v>C</v>
          </cell>
          <cell r="C2623" t="str">
            <v>Closed</v>
          </cell>
          <cell r="D2623" t="str">
            <v>R - The use of neuroimaging to guide treatment for pain in hand osteoarthritis: a mechanistic study using functional MRI</v>
          </cell>
          <cell r="E2623" t="str">
            <v>Nidhi Sofat</v>
          </cell>
          <cell r="F2623">
            <v>41501</v>
          </cell>
        </row>
        <row r="2624">
          <cell r="A2624" t="str">
            <v>12320-10</v>
          </cell>
          <cell r="B2624" t="str">
            <v>C</v>
          </cell>
          <cell r="C2624" t="str">
            <v>Closed</v>
          </cell>
          <cell r="D2624" t="str">
            <v>O - Centre for Critical Reflection</v>
          </cell>
          <cell r="E2624" t="str">
            <v>John Warburton Unsworth</v>
          </cell>
          <cell r="F2624">
            <v>73050</v>
          </cell>
        </row>
        <row r="2625">
          <cell r="A2625" t="str">
            <v>12321-10</v>
          </cell>
          <cell r="B2625" t="str">
            <v>C</v>
          </cell>
          <cell r="C2625" t="str">
            <v>Closed</v>
          </cell>
          <cell r="D2625" t="str">
            <v>G - M D (Res) Project - S Ganapathi</v>
          </cell>
          <cell r="E2625" t="str">
            <v>Senthil Kumar Ganapathi</v>
          </cell>
          <cell r="F2625">
            <v>73050</v>
          </cell>
        </row>
        <row r="2626">
          <cell r="A2626" t="str">
            <v>12322-10</v>
          </cell>
          <cell r="B2626" t="str">
            <v>C</v>
          </cell>
          <cell r="C2626" t="str">
            <v>Closed</v>
          </cell>
          <cell r="D2626" t="str">
            <v>R - Antibiotic Resistance and Prescribing in European Children</v>
          </cell>
          <cell r="E2626" t="str">
            <v>Michael Roy Sharland</v>
          </cell>
          <cell r="F2626">
            <v>42216</v>
          </cell>
        </row>
        <row r="2627">
          <cell r="A2627" t="str">
            <v>12323-10</v>
          </cell>
          <cell r="B2627" t="str">
            <v>C</v>
          </cell>
          <cell r="C2627" t="str">
            <v>Closed</v>
          </cell>
          <cell r="D2627" t="str">
            <v>G - MRes &amp; BSc bench fees - Dr Manoussaka</v>
          </cell>
          <cell r="E2627" t="str">
            <v>Maria Manoussaka</v>
          </cell>
          <cell r="F2627">
            <v>73050</v>
          </cell>
        </row>
        <row r="2628">
          <cell r="A2628" t="str">
            <v>12324-10</v>
          </cell>
          <cell r="B2628" t="str">
            <v>C</v>
          </cell>
          <cell r="C2628" t="str">
            <v>Closed</v>
          </cell>
          <cell r="D2628" t="str">
            <v>G - MRes &amp; BSc bench fees - Dr Reljic</v>
          </cell>
          <cell r="E2628" t="str">
            <v>Rajko Reljic</v>
          </cell>
          <cell r="F2628">
            <v>73050</v>
          </cell>
        </row>
        <row r="2629">
          <cell r="A2629" t="str">
            <v>12325-10</v>
          </cell>
          <cell r="B2629" t="str">
            <v>N</v>
          </cell>
          <cell r="C2629" t="str">
            <v>Active</v>
          </cell>
          <cell r="D2629" t="str">
            <v>G - Studentships - Prof S Krishna</v>
          </cell>
          <cell r="E2629" t="str">
            <v>Sanjeev Krishna</v>
          </cell>
          <cell r="F2629">
            <v>73050</v>
          </cell>
        </row>
        <row r="2630">
          <cell r="A2630" t="str">
            <v>12326-10</v>
          </cell>
          <cell r="B2630" t="str">
            <v>C</v>
          </cell>
          <cell r="C2630" t="str">
            <v>Closed</v>
          </cell>
          <cell r="D2630" t="str">
            <v>R - PCV13 Follow-on study</v>
          </cell>
          <cell r="E2630" t="str">
            <v>Paul Trafford Heath</v>
          </cell>
          <cell r="F2630">
            <v>40786</v>
          </cell>
        </row>
        <row r="2631">
          <cell r="A2631" t="str">
            <v>12327-10</v>
          </cell>
          <cell r="B2631" t="str">
            <v>C</v>
          </cell>
          <cell r="C2631" t="str">
            <v>Closed</v>
          </cell>
          <cell r="D2631" t="str">
            <v>BACA One day Meeting</v>
          </cell>
          <cell r="E2631" t="str">
            <v>Kim Lorraine Claridge</v>
          </cell>
          <cell r="F2631">
            <v>41639</v>
          </cell>
        </row>
        <row r="2632">
          <cell r="A2632" t="str">
            <v>12328-10</v>
          </cell>
          <cell r="B2632" t="str">
            <v>C</v>
          </cell>
          <cell r="C2632" t="str">
            <v>Closed</v>
          </cell>
          <cell r="D2632" t="str">
            <v>R - Care of older people who fall: evaluation of the clinical and cost effectiveness of new protocols for emergency ambulance personnel to assess and refer to appropriate community base care (SAFER 2)</v>
          </cell>
          <cell r="E2632" t="str">
            <v>Mary Halter</v>
          </cell>
          <cell r="F2632">
            <v>41639</v>
          </cell>
        </row>
        <row r="2633">
          <cell r="A2633" t="str">
            <v>12329-10</v>
          </cell>
          <cell r="B2633" t="str">
            <v>C</v>
          </cell>
          <cell r="C2633" t="str">
            <v>Closed</v>
          </cell>
          <cell r="D2633" t="str">
            <v>O - ESRC Seminars</v>
          </cell>
          <cell r="E2633" t="str">
            <v>John Warburton Unsworth</v>
          </cell>
          <cell r="F2633">
            <v>73050</v>
          </cell>
        </row>
        <row r="2634">
          <cell r="A2634" t="str">
            <v>12330-10</v>
          </cell>
          <cell r="B2634" t="str">
            <v>C</v>
          </cell>
          <cell r="C2634" t="str">
            <v>Closed</v>
          </cell>
          <cell r="D2634" t="str">
            <v>R - Virtual Training for Psychosis</v>
          </cell>
          <cell r="E2634" t="str">
            <v>Sheetal Kavia</v>
          </cell>
          <cell r="F2634">
            <v>41136</v>
          </cell>
        </row>
        <row r="2635">
          <cell r="A2635" t="str">
            <v>12331-10</v>
          </cell>
          <cell r="B2635" t="str">
            <v>N</v>
          </cell>
          <cell r="C2635" t="str">
            <v>Active</v>
          </cell>
          <cell r="D2635" t="str">
            <v>F - Janette Myers Discretionary Account</v>
          </cell>
          <cell r="E2635" t="str">
            <v>Janette Myers</v>
          </cell>
          <cell r="F2635">
            <v>73050</v>
          </cell>
        </row>
        <row r="2636">
          <cell r="A2636" t="str">
            <v>12332-10</v>
          </cell>
          <cell r="B2636" t="str">
            <v>C</v>
          </cell>
          <cell r="C2636" t="str">
            <v>Closed</v>
          </cell>
          <cell r="D2636" t="str">
            <v>F Kerry Boardman Discretionary Account</v>
          </cell>
          <cell r="E2636" t="str">
            <v>Anthony Senior</v>
          </cell>
          <cell r="F2636">
            <v>73050</v>
          </cell>
        </row>
        <row r="2637">
          <cell r="A2637" t="str">
            <v>12333-10</v>
          </cell>
          <cell r="B2637" t="str">
            <v>C</v>
          </cell>
          <cell r="C2637" t="str">
            <v>Closed</v>
          </cell>
          <cell r="D2637" t="str">
            <v>F- Research in Chronic Fatigue Syndrome - Dr Jonathan R Kerr</v>
          </cell>
          <cell r="E2637" t="str">
            <v>Ekaterini Nesbitt</v>
          </cell>
          <cell r="F2637">
            <v>73050</v>
          </cell>
        </row>
        <row r="2638">
          <cell r="A2638" t="str">
            <v>12334-10</v>
          </cell>
          <cell r="B2638" t="str">
            <v>N</v>
          </cell>
          <cell r="C2638" t="str">
            <v>Active</v>
          </cell>
          <cell r="D2638" t="str">
            <v>F - Discretionary fund - G Brice</v>
          </cell>
          <cell r="E2638" t="str">
            <v>Joanne Megan Eggleton</v>
          </cell>
          <cell r="F2638">
            <v>73050</v>
          </cell>
        </row>
        <row r="2639">
          <cell r="A2639" t="str">
            <v>12335-10</v>
          </cell>
          <cell r="B2639" t="str">
            <v>C</v>
          </cell>
          <cell r="C2639" t="str">
            <v>Closed</v>
          </cell>
          <cell r="D2639" t="str">
            <v>R - Defining a testing algorithm to improve the laboratory diagnosis of C. difficile infection</v>
          </cell>
          <cell r="E2639" t="str">
            <v>Timothy David Planche</v>
          </cell>
          <cell r="F2639">
            <v>41507</v>
          </cell>
        </row>
        <row r="2640">
          <cell r="A2640" t="str">
            <v>12336-10</v>
          </cell>
          <cell r="B2640" t="str">
            <v>C</v>
          </cell>
          <cell r="C2640" t="str">
            <v>Closed</v>
          </cell>
          <cell r="D2640" t="str">
            <v>R - A randomised, double-blind, placebo-controlled trial of metformin in chronic obstructive pulmonary disease exacerbations: a pilot study</v>
          </cell>
          <cell r="E2640" t="str">
            <v>Emma Harriet Baker</v>
          </cell>
          <cell r="F2640">
            <v>42185</v>
          </cell>
        </row>
        <row r="2641">
          <cell r="A2641" t="str">
            <v>12337-10</v>
          </cell>
          <cell r="B2641" t="str">
            <v>C</v>
          </cell>
          <cell r="C2641" t="str">
            <v>Closed</v>
          </cell>
          <cell r="D2641" t="str">
            <v>R -  British Women´s Heart and Health Study</v>
          </cell>
          <cell r="E2641" t="str">
            <v>Helen Jane Boland</v>
          </cell>
          <cell r="F2641">
            <v>41502</v>
          </cell>
        </row>
        <row r="2642">
          <cell r="A2642" t="str">
            <v>12338-10</v>
          </cell>
          <cell r="B2642" t="str">
            <v>C</v>
          </cell>
          <cell r="C2642" t="str">
            <v>Closed</v>
          </cell>
          <cell r="D2642" t="str">
            <v>R - Multi-centre cluster trial in primary care comaprining a community group exercise programme with home based exercise and with usual care for people aged 65 and over.</v>
          </cell>
          <cell r="E2642" t="str">
            <v>Ann Patricia Bowling</v>
          </cell>
          <cell r="F2642">
            <v>41502</v>
          </cell>
        </row>
        <row r="2643">
          <cell r="A2643" t="str">
            <v>12339-10</v>
          </cell>
          <cell r="B2643" t="str">
            <v>C</v>
          </cell>
          <cell r="C2643" t="str">
            <v>Closed</v>
          </cell>
          <cell r="D2643" t="str">
            <v>R - Detection of Congenital Cytromegalovirus (CMV) infection in children who do not pass their universal neonatal hearing tests</v>
          </cell>
          <cell r="E2643" t="str">
            <v>Michael Roy Sharland</v>
          </cell>
          <cell r="F2643">
            <v>41400</v>
          </cell>
        </row>
        <row r="2644">
          <cell r="A2644" t="str">
            <v>12340-10</v>
          </cell>
          <cell r="B2644" t="str">
            <v>C</v>
          </cell>
          <cell r="C2644" t="str">
            <v>Closed</v>
          </cell>
          <cell r="D2644" t="str">
            <v>R - Exploration of a newly identified biomarker of neurodegeneration in forms of neurodegenerative disease</v>
          </cell>
          <cell r="E2644" t="str">
            <v>Andrew Harry Crosby</v>
          </cell>
          <cell r="F2644">
            <v>41506</v>
          </cell>
        </row>
        <row r="2645">
          <cell r="A2645" t="str">
            <v>12341-10</v>
          </cell>
          <cell r="B2645" t="str">
            <v>C</v>
          </cell>
          <cell r="C2645" t="str">
            <v>Closed</v>
          </cell>
          <cell r="D2645" t="str">
            <v>R - Development and characterisation of a multichannel micro-plate for the analysis of 3-dimensional cell migration</v>
          </cell>
          <cell r="E2645" t="str">
            <v>Ferran Valderrama</v>
          </cell>
          <cell r="F2645">
            <v>41136</v>
          </cell>
        </row>
        <row r="2646">
          <cell r="A2646" t="str">
            <v>12342-10</v>
          </cell>
          <cell r="B2646" t="str">
            <v>C</v>
          </cell>
          <cell r="C2646" t="str">
            <v>Closed</v>
          </cell>
          <cell r="D2646" t="str">
            <v>R - The Virtual Interactive Patient App</v>
          </cell>
          <cell r="E2646" t="str">
            <v>Charavanan Balasubramaniam</v>
          </cell>
          <cell r="F2646">
            <v>41136</v>
          </cell>
        </row>
        <row r="2647">
          <cell r="A2647" t="str">
            <v>12343-10</v>
          </cell>
          <cell r="B2647" t="str">
            <v>C</v>
          </cell>
          <cell r="C2647" t="str">
            <v>Closed</v>
          </cell>
          <cell r="D2647" t="str">
            <v>R - Development of a small catheter for endovascular intervention</v>
          </cell>
          <cell r="E2647" t="str">
            <v>Matthew Merfyn Thompson</v>
          </cell>
          <cell r="F2647">
            <v>42063</v>
          </cell>
        </row>
        <row r="2648">
          <cell r="A2648" t="str">
            <v>12343-11</v>
          </cell>
          <cell r="B2648" t="str">
            <v>C</v>
          </cell>
          <cell r="C2648" t="str">
            <v>Closed</v>
          </cell>
          <cell r="D2648" t="str">
            <v>R - Development of a small catheter (Subcontracts)</v>
          </cell>
          <cell r="E2648" t="str">
            <v>Matthew Merfyn Thompson</v>
          </cell>
          <cell r="F2648">
            <v>41882</v>
          </cell>
        </row>
        <row r="2649">
          <cell r="A2649" t="str">
            <v>12344-10</v>
          </cell>
          <cell r="B2649" t="str">
            <v>C</v>
          </cell>
          <cell r="C2649" t="str">
            <v>Closed</v>
          </cell>
          <cell r="D2649" t="str">
            <v>R - Identifying the barriers to providing "gold standard" care at the end of life for patients with chronic heart failure</v>
          </cell>
          <cell r="E2649" t="str">
            <v>Patrick Stone</v>
          </cell>
          <cell r="F2649">
            <v>41507</v>
          </cell>
        </row>
        <row r="2650">
          <cell r="A2650" t="str">
            <v>12345-10</v>
          </cell>
          <cell r="B2650" t="str">
            <v>C</v>
          </cell>
          <cell r="C2650" t="str">
            <v>Closed</v>
          </cell>
          <cell r="D2650" t="str">
            <v>R - How do lymphocyte proliferation and survival contribute to immunological memory in health, ageing and HIV infection?</v>
          </cell>
          <cell r="E2650" t="str">
            <v>Derek Clive Macallan</v>
          </cell>
          <cell r="F2650">
            <v>42231</v>
          </cell>
        </row>
        <row r="2651">
          <cell r="A2651" t="str">
            <v>12345-11</v>
          </cell>
          <cell r="B2651" t="str">
            <v>C</v>
          </cell>
          <cell r="C2651" t="str">
            <v>Closed</v>
          </cell>
          <cell r="D2651" t="str">
            <v>R - Imperial Sub-contract</v>
          </cell>
          <cell r="E2651" t="str">
            <v>Helen Jane Boland</v>
          </cell>
          <cell r="F2651">
            <v>42094</v>
          </cell>
        </row>
        <row r="2652">
          <cell r="A2652" t="str">
            <v>12345-12</v>
          </cell>
          <cell r="B2652" t="str">
            <v>C</v>
          </cell>
          <cell r="C2652" t="str">
            <v>Closed</v>
          </cell>
          <cell r="D2652" t="str">
            <v>R - Cardiff Sub-contract</v>
          </cell>
          <cell r="E2652" t="str">
            <v>Helen Jane Boland</v>
          </cell>
          <cell r="F2652">
            <v>42094</v>
          </cell>
        </row>
        <row r="2653">
          <cell r="A2653" t="str">
            <v>12346-10</v>
          </cell>
          <cell r="B2653" t="str">
            <v>C</v>
          </cell>
          <cell r="C2653" t="str">
            <v>Closed</v>
          </cell>
          <cell r="D2653" t="str">
            <v>R - A Phase 2b Study to Determine the Safety, Tolerability and Immunogenicity of a Booster Dose of Novartis Meningococcal B Recombinant Vaccine</v>
          </cell>
          <cell r="E2653" t="str">
            <v>Paul Trafford Heath</v>
          </cell>
          <cell r="F2653">
            <v>41166</v>
          </cell>
        </row>
        <row r="2654">
          <cell r="A2654" t="str">
            <v>12347-10</v>
          </cell>
          <cell r="B2654" t="str">
            <v>C</v>
          </cell>
          <cell r="C2654" t="str">
            <v>Closed</v>
          </cell>
          <cell r="D2654" t="str">
            <v>BSc/ MRes Student Fees- K Torok</v>
          </cell>
          <cell r="E2654" t="str">
            <v>Katalin Torok</v>
          </cell>
          <cell r="F2654">
            <v>73050</v>
          </cell>
        </row>
        <row r="2655">
          <cell r="A2655" t="str">
            <v>12348-10</v>
          </cell>
          <cell r="B2655" t="str">
            <v>C</v>
          </cell>
          <cell r="C2655" t="str">
            <v>Closed</v>
          </cell>
          <cell r="D2655" t="str">
            <v>R - Funding for Clinical Trial Co-ordinator</v>
          </cell>
          <cell r="E2655" t="str">
            <v>Ekaterini Nesbitt</v>
          </cell>
          <cell r="F2655">
            <v>40999</v>
          </cell>
        </row>
        <row r="2656">
          <cell r="A2656" t="str">
            <v>12349-10</v>
          </cell>
          <cell r="B2656" t="str">
            <v>C</v>
          </cell>
          <cell r="C2656" t="str">
            <v>Closed</v>
          </cell>
          <cell r="D2656" t="str">
            <v>P6 - PRF PhD Studentship for Kinga Szewczyk</v>
          </cell>
          <cell r="E2656" t="str">
            <v>Timothy John Chambers</v>
          </cell>
          <cell r="F2656">
            <v>42216</v>
          </cell>
        </row>
        <row r="2657">
          <cell r="A2657" t="str">
            <v>12350-10</v>
          </cell>
          <cell r="B2657" t="str">
            <v>C</v>
          </cell>
          <cell r="C2657" t="str">
            <v>Closed</v>
          </cell>
          <cell r="D2657" t="str">
            <v>R - Effects of intravitreal angiogenic inhibitor bevacuzimab on arterial blood pressure and capillary rarefaction</v>
          </cell>
          <cell r="E2657" t="str">
            <v>Tarek Francis Tewfik Antonios</v>
          </cell>
          <cell r="F2657">
            <v>42094</v>
          </cell>
        </row>
        <row r="2658">
          <cell r="A2658" t="str">
            <v>12351-10</v>
          </cell>
          <cell r="B2658" t="str">
            <v>C</v>
          </cell>
          <cell r="C2658" t="str">
            <v>Closed</v>
          </cell>
          <cell r="D2658" t="str">
            <v>R - Enabling and translating advances in diagnostic and communication technologies to reduce the burden of STIs</v>
          </cell>
          <cell r="E2658" t="str">
            <v>Tariq Sadiq</v>
          </cell>
          <cell r="F2658">
            <v>43220</v>
          </cell>
        </row>
        <row r="2659">
          <cell r="A2659" t="str">
            <v>12351-11</v>
          </cell>
          <cell r="B2659" t="str">
            <v>C</v>
          </cell>
          <cell r="C2659" t="str">
            <v>Closed</v>
          </cell>
          <cell r="D2659" t="str">
            <v>R - Enabling and translating advances in diagnostic and communication technologies to reduce the burden of STIs</v>
          </cell>
          <cell r="E2659" t="str">
            <v>Tariq Sadiq</v>
          </cell>
          <cell r="F2659">
            <v>43220</v>
          </cell>
        </row>
        <row r="2660">
          <cell r="A2660" t="str">
            <v>12351-12</v>
          </cell>
          <cell r="B2660" t="str">
            <v>C</v>
          </cell>
          <cell r="C2660" t="str">
            <v>Closed</v>
          </cell>
          <cell r="D2660" t="str">
            <v>R - Enabling and translating advances in diagnostic and communication technologies to reduce the burden of STIs</v>
          </cell>
          <cell r="E2660" t="str">
            <v>Tariq Sadiq</v>
          </cell>
          <cell r="F2660">
            <v>42460</v>
          </cell>
        </row>
        <row r="2661">
          <cell r="A2661" t="str">
            <v>12351-13</v>
          </cell>
          <cell r="B2661" t="str">
            <v>C</v>
          </cell>
          <cell r="C2661" t="str">
            <v>Closed</v>
          </cell>
          <cell r="D2661" t="str">
            <v>R - Enabling and translating advances in diagnostic and communication technologies to reduce the burden of STIs</v>
          </cell>
          <cell r="E2661" t="str">
            <v>Steven James Smith</v>
          </cell>
          <cell r="F2661">
            <v>42460</v>
          </cell>
        </row>
        <row r="2662">
          <cell r="A2662" t="str">
            <v>12351-14</v>
          </cell>
          <cell r="B2662" t="str">
            <v>C</v>
          </cell>
          <cell r="C2662" t="str">
            <v>Closed</v>
          </cell>
          <cell r="D2662" t="str">
            <v>R - Enabling and translating advances in diagnostic and communication technologies to reduce the burden of STIs</v>
          </cell>
          <cell r="E2662" t="str">
            <v>Stephanie Janet Hazlehurst</v>
          </cell>
          <cell r="F2662">
            <v>42460</v>
          </cell>
        </row>
        <row r="2663">
          <cell r="A2663" t="str">
            <v>12351-15</v>
          </cell>
          <cell r="B2663" t="str">
            <v>C</v>
          </cell>
          <cell r="C2663" t="str">
            <v>Closed</v>
          </cell>
          <cell r="D2663" t="str">
            <v>R - Enabling and translating advances in diagnostic and communication technologies to reduce the burden of STIs</v>
          </cell>
          <cell r="E2663" t="str">
            <v>Steven James Smith</v>
          </cell>
          <cell r="F2663">
            <v>42460</v>
          </cell>
        </row>
        <row r="2664">
          <cell r="A2664" t="str">
            <v>12351-16</v>
          </cell>
          <cell r="B2664" t="str">
            <v>C</v>
          </cell>
          <cell r="C2664" t="str">
            <v>Closed</v>
          </cell>
          <cell r="D2664" t="str">
            <v>R - eSTI: SGUL Workstream 1</v>
          </cell>
          <cell r="E2664" t="str">
            <v>Tariq Sadiq</v>
          </cell>
          <cell r="F2664">
            <v>42947</v>
          </cell>
        </row>
        <row r="2665">
          <cell r="A2665" t="str">
            <v>12351-17</v>
          </cell>
          <cell r="B2665" t="str">
            <v>C</v>
          </cell>
          <cell r="C2665" t="str">
            <v>Closed</v>
          </cell>
          <cell r="D2665" t="str">
            <v>R - eSTI: SGUL Workstream 3</v>
          </cell>
          <cell r="E2665" t="str">
            <v>Tariq Sadiq</v>
          </cell>
          <cell r="F2665">
            <v>42769</v>
          </cell>
        </row>
        <row r="2666">
          <cell r="A2666" t="str">
            <v>12351-18</v>
          </cell>
          <cell r="B2666" t="str">
            <v>C</v>
          </cell>
          <cell r="C2666" t="str">
            <v>Closed</v>
          </cell>
          <cell r="D2666" t="str">
            <v>R - eSTI: SGUL Workstream 4</v>
          </cell>
          <cell r="E2666" t="str">
            <v>Tariq Sadiq</v>
          </cell>
          <cell r="F2666">
            <v>42438</v>
          </cell>
        </row>
        <row r="2667">
          <cell r="A2667" t="str">
            <v>12351-19</v>
          </cell>
          <cell r="B2667" t="str">
            <v>C</v>
          </cell>
          <cell r="C2667" t="str">
            <v>Closed</v>
          </cell>
          <cell r="D2667" t="str">
            <v>R - eSTI: SGUL Workstream Management</v>
          </cell>
          <cell r="E2667" t="str">
            <v>Tariq Sadiq</v>
          </cell>
          <cell r="F2667">
            <v>43220</v>
          </cell>
        </row>
        <row r="2668">
          <cell r="A2668" t="str">
            <v>12352-10</v>
          </cell>
          <cell r="B2668" t="str">
            <v>C</v>
          </cell>
          <cell r="C2668" t="str">
            <v>Closed</v>
          </cell>
          <cell r="D2668" t="str">
            <v>R - Senectus: Exploitation of a Cell Senescence Drug Discovery Program</v>
          </cell>
          <cell r="E2668" t="str">
            <v>Dorothy Catherine Bennett</v>
          </cell>
          <cell r="F2668">
            <v>41437</v>
          </cell>
        </row>
        <row r="2669">
          <cell r="A2669" t="str">
            <v>12353-10</v>
          </cell>
          <cell r="B2669" t="str">
            <v>C</v>
          </cell>
          <cell r="C2669" t="str">
            <v>Closed</v>
          </cell>
          <cell r="D2669" t="str">
            <v>R - Improving the effectiveness and reach of the NHS Support for smoking cessation in pregnancy</v>
          </cell>
          <cell r="E2669" t="str">
            <v>Michael Henry Ussher</v>
          </cell>
          <cell r="F2669">
            <v>42582</v>
          </cell>
        </row>
        <row r="2670">
          <cell r="A2670" t="str">
            <v>12353-11</v>
          </cell>
          <cell r="B2670" t="str">
            <v>C</v>
          </cell>
          <cell r="C2670" t="str">
            <v>Closed</v>
          </cell>
          <cell r="D2670" t="str">
            <v>R - Improving the effectiveness and reach of the NHS support for smoking cessation in pregnancy</v>
          </cell>
          <cell r="E2670" t="str">
            <v>Michael Henry Ussher</v>
          </cell>
          <cell r="F2670">
            <v>42582</v>
          </cell>
        </row>
        <row r="2671">
          <cell r="A2671" t="str">
            <v>12354-10</v>
          </cell>
          <cell r="B2671" t="str">
            <v>C</v>
          </cell>
          <cell r="C2671" t="str">
            <v>Closed</v>
          </cell>
          <cell r="D2671" t="str">
            <v>R - Identification of potential plasma biomarkers for monitoring disease progression and treatment efficacy in MNGIE</v>
          </cell>
          <cell r="E2671" t="str">
            <v>Bridget Elizabeth Bax</v>
          </cell>
          <cell r="F2671">
            <v>41146</v>
          </cell>
        </row>
        <row r="2672">
          <cell r="A2672" t="str">
            <v>12355-10</v>
          </cell>
          <cell r="B2672" t="str">
            <v>C</v>
          </cell>
          <cell r="C2672" t="str">
            <v>Closed</v>
          </cell>
          <cell r="D2672" t="str">
            <v>R - Investigation of a low does iohexol infusion as a measure of GFR in adult volunteers and patients with CKD</v>
          </cell>
          <cell r="E2672" t="str">
            <v>John Dixon</v>
          </cell>
          <cell r="F2672">
            <v>41593</v>
          </cell>
        </row>
        <row r="2673">
          <cell r="A2673" t="str">
            <v>12356-10</v>
          </cell>
          <cell r="B2673" t="str">
            <v>C</v>
          </cell>
          <cell r="C2673" t="str">
            <v>Closed</v>
          </cell>
          <cell r="D2673" t="str">
            <v>R - A DNA resource for lacunar stroke - study extension</v>
          </cell>
          <cell r="E2673" t="str">
            <v>Hugh Stephen Markus</v>
          </cell>
          <cell r="F2673">
            <v>41456</v>
          </cell>
        </row>
        <row r="2674">
          <cell r="A2674" t="str">
            <v>12357-10</v>
          </cell>
          <cell r="B2674" t="str">
            <v>C</v>
          </cell>
          <cell r="C2674" t="str">
            <v>Closed</v>
          </cell>
          <cell r="D2674" t="str">
            <v>R - Adiposity, overweight and obesity in South Asian, black African-Caribbean and white European children</v>
          </cell>
          <cell r="E2674" t="str">
            <v>Peter Hynes Whincup</v>
          </cell>
          <cell r="F2674">
            <v>42200</v>
          </cell>
        </row>
        <row r="2675">
          <cell r="A2675" t="str">
            <v>12358-10</v>
          </cell>
          <cell r="B2675" t="str">
            <v>C</v>
          </cell>
          <cell r="C2675" t="str">
            <v>Closed</v>
          </cell>
          <cell r="D2675" t="str">
            <v>R - Developing and piloting a peer mentoring intervention to reduce teenage pregnancy in looked after children and care leavers</v>
          </cell>
          <cell r="E2675" t="str">
            <v>Gillian Clare Mezey</v>
          </cell>
          <cell r="F2675">
            <v>42342</v>
          </cell>
        </row>
        <row r="2676">
          <cell r="A2676" t="str">
            <v>12359-10</v>
          </cell>
          <cell r="B2676" t="str">
            <v>C</v>
          </cell>
          <cell r="C2676" t="str">
            <v>Closed</v>
          </cell>
          <cell r="D2676" t="str">
            <v>R - Service evaluation of norovirus diagnostics and their use in infection control</v>
          </cell>
          <cell r="E2676" t="str">
            <v>Timothy David Planche</v>
          </cell>
          <cell r="F2676">
            <v>41136</v>
          </cell>
        </row>
        <row r="2677">
          <cell r="A2677" t="str">
            <v>12360-10</v>
          </cell>
          <cell r="B2677" t="str">
            <v>N</v>
          </cell>
          <cell r="C2677" t="str">
            <v>Active</v>
          </cell>
          <cell r="D2677" t="str">
            <v>G - Barclays - Loan Interest - Halls</v>
          </cell>
          <cell r="E2677" t="str">
            <v>Susan Anne McPheat</v>
          </cell>
          <cell r="F2677">
            <v>73050</v>
          </cell>
        </row>
        <row r="2678">
          <cell r="A2678" t="str">
            <v>12360-11</v>
          </cell>
          <cell r="B2678" t="str">
            <v>N</v>
          </cell>
          <cell r="C2678" t="str">
            <v>Active</v>
          </cell>
          <cell r="D2678" t="str">
            <v>G - Santander - Loan Interest - Halls 2</v>
          </cell>
          <cell r="E2678" t="str">
            <v>Susan Anne McPheat</v>
          </cell>
          <cell r="F2678">
            <v>73050</v>
          </cell>
        </row>
        <row r="2679">
          <cell r="A2679" t="str">
            <v>12360-12</v>
          </cell>
          <cell r="B2679" t="str">
            <v>N</v>
          </cell>
          <cell r="C2679" t="str">
            <v>Active</v>
          </cell>
          <cell r="D2679" t="str">
            <v>G - Santander - Loan Interest - D Block</v>
          </cell>
          <cell r="E2679" t="str">
            <v>Geetha Shyamala Gnanendran</v>
          </cell>
          <cell r="F2679">
            <v>73050</v>
          </cell>
        </row>
        <row r="2680">
          <cell r="A2680" t="str">
            <v>12360-13</v>
          </cell>
          <cell r="B2680" t="str">
            <v>N</v>
          </cell>
          <cell r="C2680" t="str">
            <v>Active</v>
          </cell>
          <cell r="D2680" t="str">
            <v>G - Interest &amp; Investment Income</v>
          </cell>
          <cell r="E2680" t="str">
            <v>Susan Anne McPheat</v>
          </cell>
          <cell r="F2680">
            <v>44043</v>
          </cell>
        </row>
        <row r="2681">
          <cell r="A2681" t="str">
            <v>12361-10</v>
          </cell>
          <cell r="B2681" t="str">
            <v>C</v>
          </cell>
          <cell r="C2681" t="str">
            <v>Closed</v>
          </cell>
          <cell r="D2681" t="str">
            <v>E-Marketplace Implementation</v>
          </cell>
          <cell r="E2681" t="str">
            <v>Grace Olumide Onyenuforo</v>
          </cell>
          <cell r="F2681">
            <v>40785</v>
          </cell>
        </row>
        <row r="2682">
          <cell r="A2682" t="str">
            <v>12362-10</v>
          </cell>
          <cell r="B2682" t="str">
            <v>C</v>
          </cell>
          <cell r="C2682" t="str">
            <v>Closed</v>
          </cell>
          <cell r="D2682" t="str">
            <v>R - CLRN funding for Clinical Research Fellow</v>
          </cell>
          <cell r="E2682" t="str">
            <v>Caroline Lovelock</v>
          </cell>
          <cell r="F2682">
            <v>41517</v>
          </cell>
        </row>
        <row r="2683">
          <cell r="A2683" t="str">
            <v>12363-10</v>
          </cell>
          <cell r="B2683" t="str">
            <v>N</v>
          </cell>
          <cell r="C2683" t="str">
            <v>Active</v>
          </cell>
          <cell r="D2683" t="str">
            <v>O - EU Disability Fund</v>
          </cell>
          <cell r="E2683" t="str">
            <v>Jennifer Ruth Laws</v>
          </cell>
          <cell r="F2683">
            <v>73050</v>
          </cell>
        </row>
        <row r="2684">
          <cell r="A2684" t="str">
            <v>12364-10</v>
          </cell>
          <cell r="B2684" t="str">
            <v>C</v>
          </cell>
          <cell r="C2684" t="str">
            <v>Closed</v>
          </cell>
          <cell r="D2684" t="str">
            <v>CLAHRC Contribution for Leadership in ap</v>
          </cell>
          <cell r="E2684" t="str">
            <v>Simon De Lusignan</v>
          </cell>
          <cell r="F2684">
            <v>73050</v>
          </cell>
        </row>
        <row r="2685">
          <cell r="A2685" t="str">
            <v>12365-10</v>
          </cell>
          <cell r="B2685" t="str">
            <v>C</v>
          </cell>
          <cell r="C2685" t="str">
            <v>Closed</v>
          </cell>
          <cell r="D2685" t="str">
            <v>Osteopocosis Miquest Evaluation</v>
          </cell>
          <cell r="E2685" t="str">
            <v>Simon De Lusignan</v>
          </cell>
          <cell r="F2685">
            <v>73050</v>
          </cell>
        </row>
        <row r="2686">
          <cell r="A2686" t="str">
            <v>12366-10</v>
          </cell>
          <cell r="B2686" t="str">
            <v>C</v>
          </cell>
          <cell r="C2686" t="str">
            <v>Closed</v>
          </cell>
          <cell r="D2686" t="str">
            <v>Richmond Pharmacology Consultancy</v>
          </cell>
          <cell r="E2686" t="str">
            <v>Michael Alexander Patton</v>
          </cell>
          <cell r="F2686">
            <v>73050</v>
          </cell>
        </row>
        <row r="2687">
          <cell r="A2687" t="str">
            <v>12367-10</v>
          </cell>
          <cell r="B2687" t="str">
            <v>C</v>
          </cell>
          <cell r="C2687" t="str">
            <v>Closed</v>
          </cell>
          <cell r="D2687" t="str">
            <v>Consultancy agreement</v>
          </cell>
          <cell r="E2687" t="str">
            <v>Alan John Camm</v>
          </cell>
          <cell r="F2687">
            <v>73050</v>
          </cell>
        </row>
        <row r="2688">
          <cell r="A2688" t="str">
            <v>12368-10</v>
          </cell>
          <cell r="B2688" t="str">
            <v>C</v>
          </cell>
          <cell r="C2688" t="str">
            <v>Closed</v>
          </cell>
          <cell r="D2688" t="str">
            <v>R - Traffic pollution and health in London</v>
          </cell>
          <cell r="E2688" t="str">
            <v>Richard William Atkinson</v>
          </cell>
          <cell r="F2688">
            <v>42408</v>
          </cell>
        </row>
        <row r="2689">
          <cell r="A2689" t="str">
            <v>12369-10</v>
          </cell>
          <cell r="B2689" t="str">
            <v>C</v>
          </cell>
          <cell r="C2689" t="str">
            <v>Closed</v>
          </cell>
          <cell r="D2689" t="str">
            <v>O - Advances in the understanding of Malaria</v>
          </cell>
          <cell r="E2689" t="str">
            <v>Sanjeev Krishna</v>
          </cell>
          <cell r="F2689">
            <v>73050</v>
          </cell>
        </row>
        <row r="2690">
          <cell r="A2690" t="str">
            <v>12370-10</v>
          </cell>
          <cell r="B2690" t="str">
            <v>C</v>
          </cell>
          <cell r="C2690" t="str">
            <v>Closed</v>
          </cell>
          <cell r="D2690" t="str">
            <v>R - Meeting Grant: European Society for Pigment Cell Research Annual Meeting, 4-7 September 2010</v>
          </cell>
          <cell r="E2690" t="str">
            <v>Dorothy Catherine Bennett</v>
          </cell>
          <cell r="F2690">
            <v>40633</v>
          </cell>
        </row>
        <row r="2691">
          <cell r="A2691" t="str">
            <v>12371-10</v>
          </cell>
          <cell r="B2691" t="str">
            <v>C</v>
          </cell>
          <cell r="C2691" t="str">
            <v>Closed</v>
          </cell>
          <cell r="D2691" t="str">
            <v>R - Prevention IMPACT: developing and evaluating economic models for planning optimal cardiovascular prevention strategies</v>
          </cell>
          <cell r="E2691" t="str">
            <v>Julia Critchley</v>
          </cell>
          <cell r="F2691">
            <v>42130</v>
          </cell>
        </row>
        <row r="2692">
          <cell r="A2692" t="str">
            <v>12371-11</v>
          </cell>
          <cell r="B2692" t="str">
            <v>C</v>
          </cell>
          <cell r="C2692" t="str">
            <v>Closed</v>
          </cell>
          <cell r="D2692" t="str">
            <v>R - IMPACT sub-contract with Glasgow Caledonina University</v>
          </cell>
          <cell r="E2692" t="str">
            <v>Melanie Rose Monteiro</v>
          </cell>
          <cell r="F2692">
            <v>41782</v>
          </cell>
        </row>
        <row r="2693">
          <cell r="A2693" t="str">
            <v>12372-10</v>
          </cell>
          <cell r="B2693" t="str">
            <v>C</v>
          </cell>
          <cell r="C2693" t="str">
            <v>Closed</v>
          </cell>
          <cell r="D2693" t="str">
            <v>R - Air pollution and weather-related health impacts methodological study based on spatiotemporarily disaggregated multi-pollutant models</v>
          </cell>
          <cell r="E2693" t="str">
            <v>Richard William Atkinson</v>
          </cell>
          <cell r="F2693">
            <v>42464</v>
          </cell>
        </row>
        <row r="2694">
          <cell r="A2694" t="str">
            <v>12373-10</v>
          </cell>
          <cell r="B2694" t="str">
            <v>N</v>
          </cell>
          <cell r="C2694" t="str">
            <v>Active</v>
          </cell>
          <cell r="D2694" t="str">
            <v>O - Isaac Schapera Research Trust</v>
          </cell>
          <cell r="E2694" t="str">
            <v>Susan Anne McPheat</v>
          </cell>
          <cell r="F2694">
            <v>73050</v>
          </cell>
        </row>
        <row r="2695">
          <cell r="A2695" t="str">
            <v>12374-10</v>
          </cell>
          <cell r="B2695" t="str">
            <v>N</v>
          </cell>
          <cell r="C2695" t="str">
            <v>Active</v>
          </cell>
          <cell r="D2695" t="str">
            <v>G - Legal</v>
          </cell>
          <cell r="E2695" t="str">
            <v>Jennifer Lynne Winters</v>
          </cell>
          <cell r="F2695">
            <v>73050</v>
          </cell>
        </row>
        <row r="2696">
          <cell r="A2696" t="str">
            <v>12375-10</v>
          </cell>
          <cell r="B2696" t="str">
            <v>C</v>
          </cell>
          <cell r="C2696" t="str">
            <v>Closed</v>
          </cell>
          <cell r="D2696" t="str">
            <v>R - Novel flourescent calmodulin-based probes for neuroelectrophysiological studies</v>
          </cell>
          <cell r="E2696" t="str">
            <v>Katalin Torok</v>
          </cell>
          <cell r="F2696">
            <v>41866</v>
          </cell>
        </row>
        <row r="2697">
          <cell r="A2697" t="str">
            <v>12376-10</v>
          </cell>
          <cell r="B2697" t="str">
            <v>C</v>
          </cell>
          <cell r="C2697" t="str">
            <v>Closed</v>
          </cell>
          <cell r="D2697" t="str">
            <v>O - Understanding Feedback (Undergraduate)</v>
          </cell>
          <cell r="E2697" t="str">
            <v>Janette Myers</v>
          </cell>
          <cell r="F2697">
            <v>41852</v>
          </cell>
        </row>
        <row r="2698">
          <cell r="A2698" t="str">
            <v>12377-10</v>
          </cell>
          <cell r="B2698" t="str">
            <v>C</v>
          </cell>
          <cell r="C2698" t="str">
            <v>Closed</v>
          </cell>
          <cell r="D2698" t="str">
            <v>R - The health and healthcare impact of bereavement in older people</v>
          </cell>
          <cell r="E2698" t="str">
            <v>Sunil Mulji Shah</v>
          </cell>
          <cell r="F2698">
            <v>41698</v>
          </cell>
        </row>
        <row r="2699">
          <cell r="A2699" t="str">
            <v>12378-10</v>
          </cell>
          <cell r="B2699" t="str">
            <v>C</v>
          </cell>
          <cell r="C2699" t="str">
            <v>Closed</v>
          </cell>
          <cell r="D2699" t="str">
            <v>G - Progress Test</v>
          </cell>
          <cell r="E2699" t="str">
            <v>Polly Rhiannon Goodfellow</v>
          </cell>
          <cell r="F2699">
            <v>41852</v>
          </cell>
        </row>
        <row r="2700">
          <cell r="A2700" t="str">
            <v>12379-10</v>
          </cell>
          <cell r="B2700" t="str">
            <v>C</v>
          </cell>
          <cell r="C2700" t="str">
            <v>Closed</v>
          </cell>
          <cell r="D2700" t="str">
            <v>R - Miscellaneous Funds</v>
          </cell>
          <cell r="E2700" t="str">
            <v>Michael Henry Ussher</v>
          </cell>
          <cell r="F2700">
            <v>41990</v>
          </cell>
        </row>
        <row r="2701">
          <cell r="A2701" t="str">
            <v>12380-10</v>
          </cell>
          <cell r="B2701" t="str">
            <v>C</v>
          </cell>
          <cell r="C2701" t="str">
            <v>Closed</v>
          </cell>
          <cell r="D2701" t="str">
            <v>O - Website Costs</v>
          </cell>
          <cell r="E2701" t="str">
            <v>Sheryl Lee Pond</v>
          </cell>
          <cell r="F2701">
            <v>73050</v>
          </cell>
        </row>
        <row r="2702">
          <cell r="A2702" t="str">
            <v>12381-10</v>
          </cell>
          <cell r="B2702" t="str">
            <v>N</v>
          </cell>
          <cell r="C2702" t="str">
            <v>Active</v>
          </cell>
          <cell r="D2702" t="str">
            <v>G - Funding Council Grant Income</v>
          </cell>
          <cell r="E2702" t="str">
            <v>Susan Anne McPheat</v>
          </cell>
          <cell r="F2702">
            <v>73050</v>
          </cell>
        </row>
        <row r="2703">
          <cell r="A2703" t="str">
            <v>12381-11</v>
          </cell>
          <cell r="B2703" t="str">
            <v>N</v>
          </cell>
          <cell r="C2703" t="str">
            <v>Active</v>
          </cell>
          <cell r="D2703" t="str">
            <v>G -IMBE Research Grant Income Distribution</v>
          </cell>
          <cell r="E2703" t="str">
            <v>Jane Lousie Saffell</v>
          </cell>
          <cell r="F2703">
            <v>73050</v>
          </cell>
        </row>
        <row r="2704">
          <cell r="A2704" t="str">
            <v>12381-12</v>
          </cell>
          <cell r="B2704" t="str">
            <v>N</v>
          </cell>
          <cell r="C2704" t="str">
            <v>Active</v>
          </cell>
          <cell r="D2704" t="str">
            <v>G -IMBE Teaching Grant Income Distribution</v>
          </cell>
          <cell r="E2704" t="str">
            <v>Jane Lousie Saffell</v>
          </cell>
          <cell r="F2704">
            <v>73050</v>
          </cell>
        </row>
        <row r="2705">
          <cell r="A2705" t="str">
            <v>12381-13</v>
          </cell>
          <cell r="B2705" t="str">
            <v>N</v>
          </cell>
          <cell r="C2705" t="str">
            <v>Active</v>
          </cell>
          <cell r="D2705" t="str">
            <v>G - Income Distribution INCC</v>
          </cell>
          <cell r="E2705" t="str">
            <v>Ekaterini Nesbitt</v>
          </cell>
          <cell r="F2705">
            <v>73050</v>
          </cell>
        </row>
        <row r="2706">
          <cell r="A2706" t="str">
            <v>12381-14</v>
          </cell>
          <cell r="B2706" t="str">
            <v>N</v>
          </cell>
          <cell r="C2706" t="str">
            <v>Active</v>
          </cell>
          <cell r="D2706" t="str">
            <v>G - Income Distribution INII</v>
          </cell>
          <cell r="E2706" t="str">
            <v>Ekaterini Nesbitt</v>
          </cell>
          <cell r="F2706">
            <v>73050</v>
          </cell>
        </row>
        <row r="2707">
          <cell r="A2707" t="str">
            <v>12381-15</v>
          </cell>
          <cell r="B2707" t="str">
            <v>N</v>
          </cell>
          <cell r="C2707" t="str">
            <v>Active</v>
          </cell>
          <cell r="D2707" t="str">
            <v>G - Income Distribution INPH</v>
          </cell>
          <cell r="E2707" t="str">
            <v>Ekaterini Nesbitt</v>
          </cell>
          <cell r="F2707">
            <v>73050</v>
          </cell>
        </row>
        <row r="2708">
          <cell r="A2708" t="str">
            <v>12381-16</v>
          </cell>
          <cell r="B2708" t="str">
            <v>N</v>
          </cell>
          <cell r="C2708" t="str">
            <v>Active</v>
          </cell>
          <cell r="D2708" t="str">
            <v>G - Income Distribution INCF</v>
          </cell>
          <cell r="E2708" t="str">
            <v>Ekaterini Nesbitt</v>
          </cell>
          <cell r="F2708">
            <v>73050</v>
          </cell>
        </row>
        <row r="2709">
          <cell r="A2709" t="str">
            <v>12381-17</v>
          </cell>
          <cell r="B2709" t="str">
            <v>N</v>
          </cell>
          <cell r="C2709" t="str">
            <v>Active</v>
          </cell>
          <cell r="D2709" t="str">
            <v>G - Income Distribution INMEID</v>
          </cell>
          <cell r="E2709" t="str">
            <v>Jane Lousie Saffell</v>
          </cell>
          <cell r="F2709">
            <v>73050</v>
          </cell>
        </row>
        <row r="2710">
          <cell r="A2710" t="str">
            <v>12381-18</v>
          </cell>
          <cell r="B2710" t="str">
            <v>N</v>
          </cell>
          <cell r="C2710" t="str">
            <v>Active</v>
          </cell>
          <cell r="D2710" t="str">
            <v>G - Income distribution JREO</v>
          </cell>
          <cell r="E2710" t="str">
            <v>Mark Stephen Cranmer</v>
          </cell>
          <cell r="F2710">
            <v>73050</v>
          </cell>
        </row>
        <row r="2711">
          <cell r="A2711" t="str">
            <v>12381-19</v>
          </cell>
          <cell r="B2711" t="str">
            <v>N</v>
          </cell>
          <cell r="C2711" t="str">
            <v>Active</v>
          </cell>
          <cell r="D2711" t="str">
            <v>G - Income distribution AA</v>
          </cell>
          <cell r="E2711" t="str">
            <v>Jennifer Ruth Laws</v>
          </cell>
          <cell r="F2711">
            <v>73050</v>
          </cell>
        </row>
        <row r="2712">
          <cell r="A2712" t="str">
            <v>12382-10</v>
          </cell>
          <cell r="B2712" t="str">
            <v>N</v>
          </cell>
          <cell r="C2712" t="str">
            <v>Active</v>
          </cell>
          <cell r="D2712" t="str">
            <v>G - UNic MBBS franchise</v>
          </cell>
          <cell r="E2712" t="str">
            <v>Susan Anne McPheat</v>
          </cell>
          <cell r="F2712">
            <v>73050</v>
          </cell>
        </row>
        <row r="2713">
          <cell r="A2713" t="str">
            <v>12382-11</v>
          </cell>
          <cell r="B2713" t="str">
            <v>N</v>
          </cell>
          <cell r="C2713" t="str">
            <v>Active</v>
          </cell>
          <cell r="D2713" t="str">
            <v>G - UNic Family Medicine</v>
          </cell>
          <cell r="E2713" t="str">
            <v>Susan Anne McPheat</v>
          </cell>
          <cell r="F2713">
            <v>73050</v>
          </cell>
        </row>
        <row r="2714">
          <cell r="A2714" t="str">
            <v>12382-12</v>
          </cell>
          <cell r="B2714" t="str">
            <v>N</v>
          </cell>
          <cell r="C2714" t="str">
            <v>Active</v>
          </cell>
          <cell r="D2714" t="str">
            <v>G - One-year Foundation programme (GMC)</v>
          </cell>
          <cell r="E2714" t="str">
            <v>Iain Angus MacGregor MacPhee</v>
          </cell>
          <cell r="F2714">
            <v>73050</v>
          </cell>
        </row>
        <row r="2715">
          <cell r="A2715" t="str">
            <v>12383-10</v>
          </cell>
          <cell r="B2715" t="str">
            <v>N</v>
          </cell>
          <cell r="C2715" t="str">
            <v>Active</v>
          </cell>
          <cell r="D2715" t="str">
            <v>G - INTO - Other Charges</v>
          </cell>
          <cell r="E2715" t="str">
            <v>Iain Angus MacGregor MacPhee</v>
          </cell>
          <cell r="F2715">
            <v>73050</v>
          </cell>
        </row>
        <row r="2716">
          <cell r="A2716" t="str">
            <v>12383-11</v>
          </cell>
          <cell r="B2716" t="str">
            <v>N</v>
          </cell>
          <cell r="C2716" t="str">
            <v>Active</v>
          </cell>
          <cell r="D2716" t="str">
            <v>G - INTO - JV Costs</v>
          </cell>
          <cell r="E2716" t="str">
            <v>Susan Anne McPheat</v>
          </cell>
          <cell r="F2716">
            <v>73050</v>
          </cell>
        </row>
        <row r="2717">
          <cell r="A2717" t="str">
            <v>12383-12</v>
          </cell>
          <cell r="B2717" t="str">
            <v>N</v>
          </cell>
          <cell r="C2717" t="str">
            <v>Active</v>
          </cell>
          <cell r="D2717" t="str">
            <v>G - INTO - Staff Cost</v>
          </cell>
          <cell r="E2717" t="str">
            <v>Iain Angus MacGregor MacPhee</v>
          </cell>
          <cell r="F2717">
            <v>73050</v>
          </cell>
        </row>
        <row r="2718">
          <cell r="A2718" t="str">
            <v>12383-13</v>
          </cell>
          <cell r="B2718" t="str">
            <v>N</v>
          </cell>
          <cell r="C2718" t="str">
            <v>Active</v>
          </cell>
          <cell r="D2718" t="str">
            <v>G - INTO JV -External</v>
          </cell>
          <cell r="E2718" t="str">
            <v>Nicola Jane Arnold</v>
          </cell>
          <cell r="F2718">
            <v>73050</v>
          </cell>
        </row>
        <row r="2719">
          <cell r="A2719" t="str">
            <v>12384-10</v>
          </cell>
          <cell r="B2719" t="str">
            <v>C</v>
          </cell>
          <cell r="C2719" t="str">
            <v>Closed</v>
          </cell>
          <cell r="D2719" t="str">
            <v>R - The use of neuroimaging to guide treatment for pain in hand OA: a mechanistic study using functional MRI</v>
          </cell>
          <cell r="E2719" t="str">
            <v>Nidhi Sofat</v>
          </cell>
          <cell r="F2719">
            <v>41224</v>
          </cell>
        </row>
        <row r="2720">
          <cell r="A2720" t="str">
            <v>12384-11</v>
          </cell>
          <cell r="B2720" t="str">
            <v>C</v>
          </cell>
          <cell r="C2720" t="str">
            <v>Closed</v>
          </cell>
          <cell r="D2720" t="str">
            <v>R - The use of neuroimaging to guide treatment for pain in hand OA: a mechanistic study using functional MRI</v>
          </cell>
          <cell r="E2720" t="str">
            <v>Nidhi Sofat</v>
          </cell>
          <cell r="F2720">
            <v>41507</v>
          </cell>
        </row>
        <row r="2721">
          <cell r="A2721" t="str">
            <v>12384-12</v>
          </cell>
          <cell r="B2721" t="str">
            <v>C</v>
          </cell>
          <cell r="C2721" t="str">
            <v>Closed</v>
          </cell>
          <cell r="D2721" t="str">
            <v>R - CLRN award</v>
          </cell>
          <cell r="E2721" t="str">
            <v>Nidhi Sofat</v>
          </cell>
          <cell r="F2721">
            <v>41505</v>
          </cell>
        </row>
        <row r="2722">
          <cell r="A2722" t="str">
            <v>12384-13</v>
          </cell>
          <cell r="B2722" t="str">
            <v>C</v>
          </cell>
          <cell r="C2722" t="str">
            <v>Closed</v>
          </cell>
          <cell r="D2722" t="str">
            <v>R - Miscellaneous Research Income</v>
          </cell>
          <cell r="E2722" t="str">
            <v>Nidhi Sofat</v>
          </cell>
          <cell r="F2722">
            <v>41835</v>
          </cell>
        </row>
        <row r="2723">
          <cell r="A2723" t="str">
            <v>12385-10</v>
          </cell>
          <cell r="B2723" t="str">
            <v>C</v>
          </cell>
          <cell r="C2723" t="str">
            <v>Closed</v>
          </cell>
          <cell r="D2723" t="str">
            <v>R - Histological study of VEGF-R2 in aged human brain</v>
          </cell>
          <cell r="E2723" t="str">
            <v>Atticus Henry Hainsworth</v>
          </cell>
          <cell r="F2723">
            <v>41866</v>
          </cell>
        </row>
        <row r="2724">
          <cell r="A2724" t="str">
            <v>12386-10</v>
          </cell>
          <cell r="B2724" t="str">
            <v>N</v>
          </cell>
          <cell r="C2724" t="str">
            <v>Active</v>
          </cell>
          <cell r="D2724" t="str">
            <v>G - Studentships - J Aragon-Martin</v>
          </cell>
          <cell r="E2724" t="str">
            <v>Jose Antonio Aragon-Martin</v>
          </cell>
          <cell r="F2724">
            <v>73050</v>
          </cell>
        </row>
        <row r="2725">
          <cell r="A2725" t="str">
            <v>12387-10</v>
          </cell>
          <cell r="B2725" t="str">
            <v>C</v>
          </cell>
          <cell r="C2725" t="str">
            <v>Closed</v>
          </cell>
          <cell r="D2725" t="str">
            <v>G - QAA Institutional Audit</v>
          </cell>
          <cell r="E2725" t="str">
            <v>Derek Baldwinson</v>
          </cell>
          <cell r="F2725">
            <v>73050</v>
          </cell>
        </row>
        <row r="2726">
          <cell r="A2726" t="str">
            <v>12388-10</v>
          </cell>
          <cell r="B2726" t="str">
            <v>C</v>
          </cell>
          <cell r="C2726" t="str">
            <v>Closed</v>
          </cell>
          <cell r="D2726" t="str">
            <v>G - Registry Review</v>
          </cell>
          <cell r="E2726" t="str">
            <v>Sophie Bowen</v>
          </cell>
          <cell r="F2726">
            <v>73050</v>
          </cell>
        </row>
        <row r="2727">
          <cell r="A2727" t="str">
            <v>12389-10</v>
          </cell>
          <cell r="B2727" t="str">
            <v>C</v>
          </cell>
          <cell r="C2727" t="str">
            <v>Closed</v>
          </cell>
          <cell r="D2727" t="str">
            <v>N - Addiction</v>
          </cell>
          <cell r="E2727" t="str">
            <v>Mr M A Smith</v>
          </cell>
          <cell r="F2727">
            <v>73050</v>
          </cell>
        </row>
        <row r="2728">
          <cell r="A2728" t="str">
            <v>12390-10</v>
          </cell>
          <cell r="B2728" t="str">
            <v>C</v>
          </cell>
          <cell r="C2728" t="str">
            <v>Closed</v>
          </cell>
          <cell r="D2728" t="str">
            <v>R - Multicentre evaluation of a brief assessment tool for vascular cognitive impairment</v>
          </cell>
          <cell r="E2728" t="str">
            <v>Hugh Stephen Markus</v>
          </cell>
          <cell r="F2728">
            <v>41676</v>
          </cell>
        </row>
        <row r="2729">
          <cell r="A2729" t="str">
            <v>12390-11</v>
          </cell>
          <cell r="B2729" t="str">
            <v>C</v>
          </cell>
          <cell r="C2729" t="str">
            <v>Closed</v>
          </cell>
          <cell r="D2729" t="str">
            <v>R - BMET funding with Cambridge</v>
          </cell>
          <cell r="E2729" t="str">
            <v>Hugh Stephen Markus</v>
          </cell>
          <cell r="F2729">
            <v>41778</v>
          </cell>
        </row>
        <row r="2730">
          <cell r="A2730" t="str">
            <v>12391-10</v>
          </cell>
          <cell r="B2730" t="str">
            <v>C</v>
          </cell>
          <cell r="C2730" t="str">
            <v>Closed</v>
          </cell>
          <cell r="D2730" t="str">
            <v>R - End of life care dementia peer support volunteer service</v>
          </cell>
          <cell r="E2730" t="str">
            <v>Penelope Nan Greenwood</v>
          </cell>
          <cell r="F2730">
            <v>41509</v>
          </cell>
        </row>
        <row r="2731">
          <cell r="A2731" t="str">
            <v>12392-10</v>
          </cell>
          <cell r="B2731" t="str">
            <v>C</v>
          </cell>
          <cell r="C2731" t="str">
            <v>Closed</v>
          </cell>
          <cell r="D2731" t="str">
            <v>R - ´Malta´ - Can we reduce the number of vaccinations given to children?</v>
          </cell>
          <cell r="E2731" t="str">
            <v>Paul Trafford Heath</v>
          </cell>
          <cell r="F2731">
            <v>42200</v>
          </cell>
        </row>
        <row r="2732">
          <cell r="A2732" t="str">
            <v>12393-10</v>
          </cell>
          <cell r="B2732" t="str">
            <v>C</v>
          </cell>
          <cell r="C2732" t="str">
            <v>Closed</v>
          </cell>
          <cell r="D2732" t="str">
            <v>R - AIMS Marfan Trial Fibrill 1 Mutation sub-study</v>
          </cell>
          <cell r="E2732" t="str">
            <v>Anne Hawthorne Child</v>
          </cell>
          <cell r="F2732">
            <v>41705</v>
          </cell>
        </row>
        <row r="2733">
          <cell r="A2733" t="str">
            <v>12394-10</v>
          </cell>
          <cell r="B2733" t="str">
            <v>N</v>
          </cell>
          <cell r="C2733" t="str">
            <v>Active</v>
          </cell>
          <cell r="D2733" t="str">
            <v>G - Studentships - Dr J Lindsay</v>
          </cell>
          <cell r="E2733" t="str">
            <v>Jodi Anne Lindsay</v>
          </cell>
          <cell r="F2733">
            <v>73050</v>
          </cell>
        </row>
        <row r="2734">
          <cell r="A2734" t="str">
            <v>12395-10</v>
          </cell>
          <cell r="B2734" t="str">
            <v>N</v>
          </cell>
          <cell r="C2734" t="str">
            <v>Active</v>
          </cell>
          <cell r="D2734" t="str">
            <v>G - Studentships - Dr T Bicanic</v>
          </cell>
          <cell r="E2734" t="str">
            <v>Tihana Bicanic</v>
          </cell>
          <cell r="F2734">
            <v>73050</v>
          </cell>
        </row>
        <row r="2735">
          <cell r="A2735" t="str">
            <v>12396-10</v>
          </cell>
          <cell r="B2735" t="str">
            <v>C</v>
          </cell>
          <cell r="C2735" t="str">
            <v>Closed</v>
          </cell>
          <cell r="D2735" t="str">
            <v>BSc Anatomy (Course Anat 1802)</v>
          </cell>
          <cell r="E2735" t="str">
            <v>Christopher Grant Owen</v>
          </cell>
          <cell r="F2735">
            <v>73050</v>
          </cell>
        </row>
        <row r="2736">
          <cell r="A2736" t="str">
            <v>12397-10</v>
          </cell>
          <cell r="B2736" t="str">
            <v>C</v>
          </cell>
          <cell r="C2736" t="str">
            <v>Closed</v>
          </cell>
          <cell r="D2736" t="str">
            <v>R - A Longitudinal Epidemiology Study to Assess the Prevalence and the Changes in Carriage Status of Throat Carriage for Neisseria meningitidis  in Secondary School and First Year College/University Students in the UK</v>
          </cell>
          <cell r="E2736" t="str">
            <v>Paul Trafford Heath</v>
          </cell>
          <cell r="F2736">
            <v>41348</v>
          </cell>
        </row>
        <row r="2737">
          <cell r="A2737" t="str">
            <v>12397-11</v>
          </cell>
          <cell r="B2737" t="str">
            <v>C</v>
          </cell>
          <cell r="C2737" t="str">
            <v>Closed</v>
          </cell>
          <cell r="D2737" t="str">
            <v>R - A Longitudinal Epidemiology Study to Assess the Prevalence and the Changes in Carriage Status of Throat Carriage for Neisseria meningitidis  in Secondary School and First Year College/University Students in the UK</v>
          </cell>
          <cell r="E2737" t="str">
            <v>Paul Trafford Heath</v>
          </cell>
          <cell r="F2737">
            <v>41348</v>
          </cell>
        </row>
        <row r="2738">
          <cell r="A2738" t="str">
            <v>12398-10</v>
          </cell>
          <cell r="B2738" t="str">
            <v>N</v>
          </cell>
          <cell r="C2738" t="str">
            <v>Active</v>
          </cell>
          <cell r="D2738" t="str">
            <v>A - Fixed assets &amp; depreciation</v>
          </cell>
          <cell r="E2738" t="str">
            <v>Cerys Louise Ledger</v>
          </cell>
          <cell r="F2738">
            <v>73050</v>
          </cell>
        </row>
        <row r="2739">
          <cell r="A2739" t="str">
            <v>12399-10</v>
          </cell>
          <cell r="B2739" t="str">
            <v>C</v>
          </cell>
          <cell r="C2739" t="str">
            <v>Closed</v>
          </cell>
          <cell r="D2739" t="str">
            <v>R - Characterisation of prostate acinar-like structures in a 3D system mimicking their microenvironment</v>
          </cell>
          <cell r="E2739" t="str">
            <v>Ferran Valderrama</v>
          </cell>
          <cell r="F2739">
            <v>41502</v>
          </cell>
        </row>
        <row r="2740">
          <cell r="A2740" t="str">
            <v>12400-10</v>
          </cell>
          <cell r="B2740" t="str">
            <v>C</v>
          </cell>
          <cell r="C2740" t="str">
            <v>Closed</v>
          </cell>
          <cell r="D2740" t="str">
            <v>R - Novel cardiovascular risk markers early outcomes and determinants in the National Survey of Health and Development</v>
          </cell>
          <cell r="E2740" t="str">
            <v>Peter Hynes Whincup</v>
          </cell>
          <cell r="F2740">
            <v>42292</v>
          </cell>
        </row>
        <row r="2741">
          <cell r="A2741" t="str">
            <v>12400-11</v>
          </cell>
          <cell r="B2741" t="str">
            <v>C</v>
          </cell>
          <cell r="C2741" t="str">
            <v>Closed</v>
          </cell>
          <cell r="D2741" t="str">
            <v>R - Sub-contract with MRC Unit</v>
          </cell>
          <cell r="E2741" t="str">
            <v>Peter Hynes Whincup</v>
          </cell>
          <cell r="F2741">
            <v>42284</v>
          </cell>
        </row>
        <row r="2742">
          <cell r="A2742" t="str">
            <v>12400-12</v>
          </cell>
          <cell r="B2742" t="str">
            <v>C</v>
          </cell>
          <cell r="C2742" t="str">
            <v>Closed</v>
          </cell>
          <cell r="D2742" t="str">
            <v>R - Sub-contract with Glasgow</v>
          </cell>
          <cell r="E2742" t="str">
            <v>Peter Hynes Whincup</v>
          </cell>
          <cell r="F2742">
            <v>42284</v>
          </cell>
        </row>
        <row r="2743">
          <cell r="A2743" t="str">
            <v>12400-13</v>
          </cell>
          <cell r="B2743" t="str">
            <v>C</v>
          </cell>
          <cell r="C2743" t="str">
            <v>Closed</v>
          </cell>
          <cell r="D2743" t="str">
            <v>R - Subcontract with Imperial</v>
          </cell>
          <cell r="E2743" t="str">
            <v>Peter Hynes Whincup</v>
          </cell>
          <cell r="F2743">
            <v>42284</v>
          </cell>
        </row>
        <row r="2744">
          <cell r="A2744" t="str">
            <v>12400-14</v>
          </cell>
          <cell r="B2744" t="str">
            <v>C</v>
          </cell>
          <cell r="C2744" t="str">
            <v>Closed</v>
          </cell>
          <cell r="D2744" t="str">
            <v>R - Subcontract with UCL</v>
          </cell>
          <cell r="E2744" t="str">
            <v>Peter Hynes Whincup</v>
          </cell>
          <cell r="F2744">
            <v>42284</v>
          </cell>
        </row>
        <row r="2745">
          <cell r="A2745" t="str">
            <v>12401-10</v>
          </cell>
          <cell r="B2745" t="str">
            <v>C</v>
          </cell>
          <cell r="C2745" t="str">
            <v>Closed</v>
          </cell>
          <cell r="D2745" t="str">
            <v>R - Access to assay</v>
          </cell>
          <cell r="E2745" t="str">
            <v>Daniel Michael Forton</v>
          </cell>
          <cell r="F2745">
            <v>41534</v>
          </cell>
        </row>
        <row r="2746">
          <cell r="A2746" t="str">
            <v>12402-10</v>
          </cell>
          <cell r="B2746" t="str">
            <v>C</v>
          </cell>
          <cell r="C2746" t="str">
            <v>Closed</v>
          </cell>
          <cell r="D2746" t="str">
            <v>R - BEST: Benefits of extended screening testing in newborns</v>
          </cell>
          <cell r="E2746" t="str">
            <v>Michael Roy Sharland</v>
          </cell>
          <cell r="F2746">
            <v>41881</v>
          </cell>
        </row>
        <row r="2747">
          <cell r="A2747" t="str">
            <v>12403-10</v>
          </cell>
          <cell r="B2747" t="str">
            <v>C</v>
          </cell>
          <cell r="C2747" t="str">
            <v>Closed</v>
          </cell>
          <cell r="D2747" t="str">
            <v>C - VP-App</v>
          </cell>
          <cell r="E2747" t="str">
            <v>Charavanan Balasubramaniam</v>
          </cell>
          <cell r="F2747">
            <v>40619</v>
          </cell>
        </row>
        <row r="2748">
          <cell r="A2748" t="str">
            <v>12404-10</v>
          </cell>
          <cell r="B2748" t="str">
            <v>N</v>
          </cell>
          <cell r="C2748" t="str">
            <v>Active</v>
          </cell>
          <cell r="D2748" t="str">
            <v>R - IRIS Trial (Yale University)</v>
          </cell>
          <cell r="E2748" t="str">
            <v>Eluyefa Oladipo George Fadiora</v>
          </cell>
          <cell r="F2748">
            <v>43404</v>
          </cell>
        </row>
        <row r="2749">
          <cell r="A2749" t="str">
            <v>12405-10</v>
          </cell>
          <cell r="B2749" t="str">
            <v>C</v>
          </cell>
          <cell r="C2749" t="str">
            <v>Closed</v>
          </cell>
          <cell r="D2749" t="str">
            <v>R - John McDowall Award: Research into Motor Neurone Degeneration</v>
          </cell>
          <cell r="E2749" t="str">
            <v>Stephanie Janet Hazlehurst</v>
          </cell>
          <cell r="F2749">
            <v>42216</v>
          </cell>
        </row>
        <row r="2750">
          <cell r="A2750" t="str">
            <v>12406-10</v>
          </cell>
          <cell r="B2750" t="str">
            <v>N</v>
          </cell>
          <cell r="C2750" t="str">
            <v>Active</v>
          </cell>
          <cell r="D2750" t="str">
            <v>G - The London Ventricular Tachycardia Symposium</v>
          </cell>
          <cell r="E2750" t="str">
            <v>Magdi Mohamed Saba</v>
          </cell>
          <cell r="F2750">
            <v>73050</v>
          </cell>
        </row>
        <row r="2751">
          <cell r="A2751" t="str">
            <v>12407-10</v>
          </cell>
          <cell r="B2751" t="str">
            <v>C</v>
          </cell>
          <cell r="C2751" t="str">
            <v>Closed</v>
          </cell>
          <cell r="D2751" t="str">
            <v>R - RCT of a complex intervention by primary care nurses to increase walking in patients aged 60-74 years (PACE-Lift)</v>
          </cell>
          <cell r="E2751" t="str">
            <v>Teresa Jane Harris</v>
          </cell>
          <cell r="F2751">
            <v>42198</v>
          </cell>
        </row>
        <row r="2752">
          <cell r="A2752" t="str">
            <v>12407-11</v>
          </cell>
          <cell r="B2752" t="str">
            <v>C</v>
          </cell>
          <cell r="C2752" t="str">
            <v>Closed</v>
          </cell>
          <cell r="D2752" t="str">
            <v>R - External collaborators</v>
          </cell>
          <cell r="E2752" t="str">
            <v>Teresa Jane Harris</v>
          </cell>
          <cell r="F2752">
            <v>41882</v>
          </cell>
        </row>
        <row r="2753">
          <cell r="A2753" t="str">
            <v>12408-10</v>
          </cell>
          <cell r="B2753" t="str">
            <v>C</v>
          </cell>
          <cell r="C2753" t="str">
            <v>Closed</v>
          </cell>
          <cell r="D2753" t="str">
            <v>R - Miscellaneous Research Funds</v>
          </cell>
          <cell r="E2753" t="str">
            <v>Stephen Jeffery</v>
          </cell>
          <cell r="F2753">
            <v>42916</v>
          </cell>
        </row>
        <row r="2754">
          <cell r="A2754" t="str">
            <v>12409-10</v>
          </cell>
          <cell r="B2754" t="str">
            <v>C</v>
          </cell>
          <cell r="C2754" t="str">
            <v>Closed</v>
          </cell>
          <cell r="D2754" t="str">
            <v>R - Identifying the factors that affect the implementation of strategies to promote a safer environment for patients who have learning disabilities (LD) in NHS hospitals</v>
          </cell>
          <cell r="E2754" t="str">
            <v>Irene Mathilda Maria Tuffrey-Wijne</v>
          </cell>
          <cell r="F2754">
            <v>42345</v>
          </cell>
        </row>
        <row r="2755">
          <cell r="A2755" t="str">
            <v>12410-10</v>
          </cell>
          <cell r="B2755" t="str">
            <v>C</v>
          </cell>
          <cell r="C2755" t="str">
            <v>Closed</v>
          </cell>
          <cell r="D2755" t="str">
            <v>A - Shared Voiceover IP</v>
          </cell>
          <cell r="E2755" t="str">
            <v>Robert Samuel Churm</v>
          </cell>
          <cell r="F2755">
            <v>73050</v>
          </cell>
        </row>
        <row r="2756">
          <cell r="A2756" t="str">
            <v>12411-10</v>
          </cell>
          <cell r="B2756" t="str">
            <v>C</v>
          </cell>
          <cell r="C2756" t="str">
            <v>Closed</v>
          </cell>
          <cell r="D2756" t="str">
            <v>R - New ways of working in mental health services: assessing and informing the emergence of peer worker roles in mental health service delivery</v>
          </cell>
          <cell r="E2756" t="str">
            <v>Steven George Gillard</v>
          </cell>
          <cell r="F2756">
            <v>42530</v>
          </cell>
        </row>
        <row r="2757">
          <cell r="A2757" t="str">
            <v>12411-11</v>
          </cell>
          <cell r="B2757" t="str">
            <v>C</v>
          </cell>
          <cell r="C2757" t="str">
            <v>Closed</v>
          </cell>
          <cell r="D2757" t="str">
            <v>R - New ways of working in mental health services: assessing and informing the emergence of peer worker roles in mental health service delivery</v>
          </cell>
          <cell r="E2757" t="str">
            <v>Steven George Gillard</v>
          </cell>
          <cell r="F2757">
            <v>41784</v>
          </cell>
        </row>
        <row r="2758">
          <cell r="A2758" t="str">
            <v>12412-10</v>
          </cell>
          <cell r="B2758" t="str">
            <v>C</v>
          </cell>
          <cell r="C2758" t="str">
            <v>Closed</v>
          </cell>
          <cell r="D2758" t="str">
            <v>G - CRF Overnight Stay Feasibility</v>
          </cell>
          <cell r="E2758" t="str">
            <v>Derek Waldo Bannister</v>
          </cell>
          <cell r="F2758">
            <v>73050</v>
          </cell>
        </row>
        <row r="2759">
          <cell r="A2759" t="str">
            <v>12413-10</v>
          </cell>
          <cell r="B2759" t="str">
            <v>N</v>
          </cell>
          <cell r="C2759" t="str">
            <v>Active</v>
          </cell>
          <cell r="D2759" t="str">
            <v>F - Discretionary Fund - Peter Garrard</v>
          </cell>
          <cell r="E2759" t="str">
            <v>Peter Garrard</v>
          </cell>
          <cell r="F2759">
            <v>73050</v>
          </cell>
        </row>
        <row r="2760">
          <cell r="A2760" t="str">
            <v>12414-10</v>
          </cell>
          <cell r="B2760" t="str">
            <v>C</v>
          </cell>
          <cell r="C2760" t="str">
            <v>Closed</v>
          </cell>
          <cell r="D2760" t="str">
            <v>N1 - L(S) CLRN strategic top slice funding</v>
          </cell>
          <cell r="E2760" t="str">
            <v>Paul Trafford Heath</v>
          </cell>
          <cell r="F2760">
            <v>43434</v>
          </cell>
        </row>
        <row r="2761">
          <cell r="A2761" t="str">
            <v>12414-11</v>
          </cell>
          <cell r="B2761" t="str">
            <v>C</v>
          </cell>
          <cell r="C2761" t="str">
            <v>Closed</v>
          </cell>
          <cell r="D2761" t="str">
            <v>N1 - MCRN Research Nurse</v>
          </cell>
          <cell r="E2761" t="str">
            <v>Paul Trafford Heath</v>
          </cell>
          <cell r="F2761">
            <v>41943</v>
          </cell>
        </row>
        <row r="2762">
          <cell r="A2762" t="str">
            <v>12415-10</v>
          </cell>
          <cell r="B2762" t="str">
            <v>C</v>
          </cell>
          <cell r="C2762" t="str">
            <v>Closed</v>
          </cell>
          <cell r="D2762" t="str">
            <v>R - SWan consumables award</v>
          </cell>
          <cell r="E2762" t="str">
            <v>Katalin Torok</v>
          </cell>
          <cell r="F2762">
            <v>40983</v>
          </cell>
        </row>
        <row r="2763">
          <cell r="A2763" t="str">
            <v>12416-10</v>
          </cell>
          <cell r="B2763" t="str">
            <v>C</v>
          </cell>
          <cell r="C2763" t="str">
            <v>Closed</v>
          </cell>
          <cell r="D2763" t="str">
            <v>C - Consultancy Funds</v>
          </cell>
          <cell r="E2763" t="str">
            <v>Alan John Camm</v>
          </cell>
          <cell r="F2763">
            <v>73050</v>
          </cell>
        </row>
        <row r="2764">
          <cell r="A2764" t="str">
            <v>12417-10</v>
          </cell>
          <cell r="B2764" t="str">
            <v>C</v>
          </cell>
          <cell r="C2764" t="str">
            <v>Closed</v>
          </cell>
          <cell r="D2764" t="str">
            <v>R - Investigation of the molecular aspects of growth and development</v>
          </cell>
          <cell r="E2764" t="str">
            <v>Emma Baple</v>
          </cell>
          <cell r="F2764">
            <v>41868</v>
          </cell>
        </row>
        <row r="2765">
          <cell r="A2765" t="str">
            <v>12418-10</v>
          </cell>
          <cell r="B2765" t="str">
            <v>C</v>
          </cell>
          <cell r="C2765" t="str">
            <v>Closed</v>
          </cell>
          <cell r="D2765" t="str">
            <v>R - Accelerated discovery of molecules and biological pathways perturbed in Mendelian neurological diseases</v>
          </cell>
          <cell r="E2765" t="str">
            <v>Stephanie Janet Hazlehurst</v>
          </cell>
          <cell r="F2765">
            <v>41882</v>
          </cell>
        </row>
        <row r="2766">
          <cell r="A2766" t="str">
            <v>12418-11</v>
          </cell>
          <cell r="B2766" t="str">
            <v>C</v>
          </cell>
          <cell r="C2766" t="str">
            <v>Closed</v>
          </cell>
          <cell r="D2766" t="str">
            <v>R - Costs to reclaim from Exeter post grant transfer Accelerated discovery of molecules and biological pathways perturbed in Mendelian neurological diseases</v>
          </cell>
          <cell r="E2766" t="str">
            <v>Helen Jane Boland</v>
          </cell>
          <cell r="F2766">
            <v>42055</v>
          </cell>
        </row>
        <row r="2767">
          <cell r="A2767" t="str">
            <v>12419-10</v>
          </cell>
          <cell r="B2767" t="str">
            <v>N</v>
          </cell>
          <cell r="C2767" t="str">
            <v>Active</v>
          </cell>
          <cell r="D2767" t="str">
            <v>G - Learning Technology Services</v>
          </cell>
          <cell r="E2767" t="str">
            <v>Sue Jane David</v>
          </cell>
          <cell r="F2767">
            <v>73050</v>
          </cell>
        </row>
        <row r="2768">
          <cell r="A2768" t="str">
            <v>12419-11</v>
          </cell>
          <cell r="B2768" t="str">
            <v>C</v>
          </cell>
          <cell r="C2768" t="str">
            <v>Closed</v>
          </cell>
          <cell r="D2768" t="str">
            <v>G - Stage 2 VLE (Virtual Learning Environment) Hosting &amp; Maintenance</v>
          </cell>
          <cell r="E2768" t="str">
            <v>David Iveson</v>
          </cell>
          <cell r="F2768">
            <v>73050</v>
          </cell>
        </row>
        <row r="2769">
          <cell r="A2769" t="str">
            <v>12420-10</v>
          </cell>
          <cell r="B2769" t="str">
            <v>N</v>
          </cell>
          <cell r="C2769" t="str">
            <v>Active</v>
          </cell>
          <cell r="D2769" t="str">
            <v>G - BuG@S  project</v>
          </cell>
          <cell r="E2769" t="str">
            <v>Jason Hinds</v>
          </cell>
          <cell r="F2769">
            <v>73050</v>
          </cell>
        </row>
        <row r="2770">
          <cell r="A2770" t="str">
            <v>12421-10</v>
          </cell>
          <cell r="B2770" t="str">
            <v>N</v>
          </cell>
          <cell r="C2770" t="str">
            <v>Active</v>
          </cell>
          <cell r="D2770" t="str">
            <v>G - 3T MRI Scanner - AMW</v>
          </cell>
          <cell r="E2770" t="str">
            <v>Ekaterini Nesbitt</v>
          </cell>
          <cell r="F2770">
            <v>73050</v>
          </cell>
        </row>
        <row r="2771">
          <cell r="A2771" t="str">
            <v>12421-11</v>
          </cell>
          <cell r="B2771" t="str">
            <v>C</v>
          </cell>
          <cell r="C2771" t="str">
            <v>Closed</v>
          </cell>
          <cell r="D2771" t="str">
            <v>C - 1.5T MRI Scanner - Lanesborough -costs &amp; recharges</v>
          </cell>
          <cell r="E2771" t="str">
            <v>Franklyn Arron Howe</v>
          </cell>
          <cell r="F2771">
            <v>73050</v>
          </cell>
        </row>
        <row r="2772">
          <cell r="A2772" t="str">
            <v>12422-10</v>
          </cell>
          <cell r="B2772" t="str">
            <v>C</v>
          </cell>
          <cell r="C2772" t="str">
            <v>Closed</v>
          </cell>
          <cell r="D2772" t="str">
            <v>R - HEFCE/NHS Clinical Senior Lectureship</v>
          </cell>
          <cell r="E2772" t="str">
            <v>Robert James Hinchliffe</v>
          </cell>
          <cell r="F2772">
            <v>43195</v>
          </cell>
        </row>
        <row r="2773">
          <cell r="A2773" t="str">
            <v>12423-10</v>
          </cell>
          <cell r="B2773" t="str">
            <v>N</v>
          </cell>
          <cell r="C2773" t="str">
            <v>Active</v>
          </cell>
          <cell r="D2773" t="str">
            <v>E - Clinical Neuroscience Project prize</v>
          </cell>
          <cell r="E2773" t="str">
            <v>Atticus Henry Hainsworth</v>
          </cell>
          <cell r="F2773">
            <v>73050</v>
          </cell>
        </row>
        <row r="2774">
          <cell r="A2774" t="str">
            <v>12424-10</v>
          </cell>
          <cell r="B2774" t="str">
            <v>C</v>
          </cell>
          <cell r="C2774" t="str">
            <v>Closed</v>
          </cell>
          <cell r="D2774" t="str">
            <v>A - Moodle- Fully migrate to ULCC</v>
          </cell>
          <cell r="E2774" t="str">
            <v>Steven Malikowski</v>
          </cell>
          <cell r="F2774">
            <v>73050</v>
          </cell>
        </row>
        <row r="2775">
          <cell r="A2775" t="str">
            <v>12425-10</v>
          </cell>
          <cell r="B2775" t="str">
            <v>C</v>
          </cell>
          <cell r="C2775" t="str">
            <v>Closed</v>
          </cell>
          <cell r="D2775" t="str">
            <v>O - Anatomy Post Graduate Courses</v>
          </cell>
          <cell r="E2775" t="str">
            <v>Susan Anne McPheat</v>
          </cell>
          <cell r="F2775">
            <v>73050</v>
          </cell>
        </row>
        <row r="2776">
          <cell r="A2776" t="str">
            <v>12425-11</v>
          </cell>
          <cell r="B2776" t="str">
            <v>C</v>
          </cell>
          <cell r="C2776" t="str">
            <v>Closed</v>
          </cell>
          <cell r="D2776" t="str">
            <v>O - SCAI 3D Printing</v>
          </cell>
          <cell r="E2776" t="str">
            <v>Matthew Jordan Szarko</v>
          </cell>
          <cell r="F2776">
            <v>42825</v>
          </cell>
        </row>
        <row r="2777">
          <cell r="A2777" t="str">
            <v>12426-10</v>
          </cell>
          <cell r="B2777" t="str">
            <v>C</v>
          </cell>
          <cell r="C2777" t="str">
            <v>Closed</v>
          </cell>
          <cell r="D2777" t="str">
            <v>G - Vodafone Recharges</v>
          </cell>
          <cell r="E2777" t="str">
            <v>Jon Richard Seymour Llewellyn</v>
          </cell>
          <cell r="F2777">
            <v>73050</v>
          </cell>
        </row>
        <row r="2778">
          <cell r="A2778" t="str">
            <v>12427-10</v>
          </cell>
          <cell r="B2778" t="str">
            <v>C</v>
          </cell>
          <cell r="C2778" t="str">
            <v>Closed</v>
          </cell>
          <cell r="D2778" t="str">
            <v>R - Investigation of Ca2+ and calmodulin signalling by novel calmodulin-based flourescent probes</v>
          </cell>
          <cell r="E2778" t="str">
            <v>Katalin Torok</v>
          </cell>
          <cell r="F2778">
            <v>42216</v>
          </cell>
        </row>
        <row r="2779">
          <cell r="A2779" t="str">
            <v>12428-10</v>
          </cell>
          <cell r="B2779" t="str">
            <v>C</v>
          </cell>
          <cell r="C2779" t="str">
            <v>Closed</v>
          </cell>
          <cell r="D2779" t="str">
            <v>O - Hollins Enterprise Fund 2010</v>
          </cell>
          <cell r="E2779" t="str">
            <v>Sheila Clare Hollins</v>
          </cell>
          <cell r="F2779">
            <v>73050</v>
          </cell>
        </row>
        <row r="2780">
          <cell r="A2780" t="str">
            <v>12429-10</v>
          </cell>
          <cell r="B2780" t="str">
            <v>P</v>
          </cell>
          <cell r="C2780" t="str">
            <v>Parked</v>
          </cell>
          <cell r="D2780" t="str">
            <v>R - Glutathione Peroxidise-1 Activity and its Relationship to Endothelial Function in Patients with Type 2 Diabetes at High Risk of Progressive Chronic Kidney Disease</v>
          </cell>
          <cell r="E2780" t="str">
            <v>Kenneth Anthony Earle</v>
          </cell>
          <cell r="F2780">
            <v>42817</v>
          </cell>
        </row>
        <row r="2781">
          <cell r="A2781" t="str">
            <v>12429-11</v>
          </cell>
          <cell r="B2781" t="str">
            <v>P</v>
          </cell>
          <cell r="C2781" t="str">
            <v>Parked</v>
          </cell>
          <cell r="D2781" t="str">
            <v>R - Glutathione Peroxidise-1 Activity and its Relationship to Endothelial Function in Patients with Type 2 Diabetes at High Risk of Progressive Chronic Kidney Disease RESTART</v>
          </cell>
          <cell r="E2781" t="str">
            <v>Kenneth Anthony Earle</v>
          </cell>
          <cell r="F2781">
            <v>42888</v>
          </cell>
        </row>
        <row r="2782">
          <cell r="A2782" t="str">
            <v>12429-12</v>
          </cell>
          <cell r="B2782" t="str">
            <v>N</v>
          </cell>
          <cell r="C2782" t="str">
            <v>Active</v>
          </cell>
          <cell r="D2782" t="str">
            <v>R - Salary Grant via St George´s Hospital Charity for Karima Zitouni</v>
          </cell>
          <cell r="E2782" t="str">
            <v>Kenneth Anthony Earle</v>
          </cell>
          <cell r="F2782">
            <v>43524</v>
          </cell>
        </row>
        <row r="2783">
          <cell r="A2783" t="str">
            <v>12430-10</v>
          </cell>
          <cell r="B2783" t="str">
            <v>C</v>
          </cell>
          <cell r="C2783" t="str">
            <v>Closed</v>
          </cell>
          <cell r="D2783" t="str">
            <v>G - Admin Reshuffle</v>
          </cell>
          <cell r="E2783" t="str">
            <v>Derek Waldo Bannister</v>
          </cell>
          <cell r="F2783">
            <v>73050</v>
          </cell>
        </row>
        <row r="2784">
          <cell r="A2784" t="str">
            <v>12431-10</v>
          </cell>
          <cell r="B2784" t="str">
            <v>C</v>
          </cell>
          <cell r="C2784" t="str">
            <v>Closed</v>
          </cell>
          <cell r="D2784" t="str">
            <v>A - D Block Teaching Space</v>
          </cell>
          <cell r="E2784" t="str">
            <v>Ian Penistone</v>
          </cell>
          <cell r="F2784">
            <v>73050</v>
          </cell>
        </row>
        <row r="2785">
          <cell r="A2785" t="str">
            <v>12431-11</v>
          </cell>
          <cell r="B2785" t="str">
            <v>C</v>
          </cell>
          <cell r="C2785" t="str">
            <v>Closed</v>
          </cell>
          <cell r="D2785" t="str">
            <v>A - Refurbishment to optimise use (Office Refurbishment)</v>
          </cell>
          <cell r="E2785" t="str">
            <v>Derek Waldo Bannister</v>
          </cell>
          <cell r="F2785">
            <v>42369</v>
          </cell>
        </row>
        <row r="2786">
          <cell r="A2786" t="str">
            <v>12431-12</v>
          </cell>
          <cell r="B2786" t="str">
            <v>C</v>
          </cell>
          <cell r="C2786" t="str">
            <v>Closed</v>
          </cell>
          <cell r="D2786" t="str">
            <v>A- Fire Door Upgrade</v>
          </cell>
          <cell r="E2786" t="str">
            <v>Derek Waldo Bannister</v>
          </cell>
          <cell r="F2786">
            <v>42217</v>
          </cell>
        </row>
        <row r="2787">
          <cell r="A2787" t="str">
            <v>12431-13</v>
          </cell>
          <cell r="B2787" t="str">
            <v>C</v>
          </cell>
          <cell r="C2787" t="str">
            <v>Closed</v>
          </cell>
          <cell r="D2787" t="str">
            <v>A - Feasibility Work - Grosvenor Wing</v>
          </cell>
          <cell r="E2787" t="str">
            <v>Derek Waldo Bannister</v>
          </cell>
          <cell r="F2787">
            <v>42217</v>
          </cell>
        </row>
        <row r="2788">
          <cell r="A2788" t="str">
            <v>12431-14</v>
          </cell>
          <cell r="B2788" t="str">
            <v>C</v>
          </cell>
          <cell r="C2788" t="str">
            <v>Closed</v>
          </cell>
          <cell r="D2788" t="str">
            <v>A - Applied Diagnostic Research and Evaluation Unit</v>
          </cell>
          <cell r="E2788" t="str">
            <v>Derek Waldo Bannister</v>
          </cell>
          <cell r="F2788">
            <v>42947</v>
          </cell>
        </row>
        <row r="2789">
          <cell r="A2789" t="str">
            <v>12431-15</v>
          </cell>
          <cell r="B2789" t="str">
            <v>C</v>
          </cell>
          <cell r="C2789" t="str">
            <v>Closed</v>
          </cell>
          <cell r="D2789" t="str">
            <v>A - Hunter Wing Ground Floor Toilet Refurbishment £60K</v>
          </cell>
          <cell r="E2789" t="str">
            <v>Derek Waldo Bannister</v>
          </cell>
          <cell r="F2789">
            <v>42278</v>
          </cell>
        </row>
        <row r="2790">
          <cell r="A2790" t="str">
            <v>12431-16</v>
          </cell>
          <cell r="B2790" t="str">
            <v>N</v>
          </cell>
          <cell r="C2790" t="str">
            <v>Active</v>
          </cell>
          <cell r="D2790" t="str">
            <v>A - Energy Performance Contract: Chiller upgrade to EPC</v>
          </cell>
          <cell r="E2790" t="str">
            <v>Nicholas John Creasey</v>
          </cell>
          <cell r="F2790">
            <v>43585</v>
          </cell>
        </row>
        <row r="2791">
          <cell r="A2791" t="str">
            <v>12431-17</v>
          </cell>
          <cell r="B2791" t="str">
            <v>C</v>
          </cell>
          <cell r="C2791" t="str">
            <v>Closed</v>
          </cell>
          <cell r="D2791" t="str">
            <v>A - Space Utilisation Works</v>
          </cell>
          <cell r="E2791" t="str">
            <v>Derek Waldo Bannister</v>
          </cell>
          <cell r="F2791">
            <v>73050</v>
          </cell>
        </row>
        <row r="2792">
          <cell r="A2792" t="str">
            <v>12431-18</v>
          </cell>
          <cell r="B2792" t="str">
            <v>C</v>
          </cell>
          <cell r="C2792" t="str">
            <v>Closed</v>
          </cell>
          <cell r="D2792" t="str">
            <v>A - Cancer Immunotherapy lab</v>
          </cell>
          <cell r="E2792" t="str">
            <v>Derek Waldo Bannister</v>
          </cell>
          <cell r="F2792">
            <v>43100</v>
          </cell>
        </row>
        <row r="2793">
          <cell r="A2793" t="str">
            <v>12431-19</v>
          </cell>
          <cell r="B2793" t="str">
            <v>N</v>
          </cell>
          <cell r="C2793" t="str">
            <v>Active</v>
          </cell>
          <cell r="D2793" t="str">
            <v>A - Hunter Wing Ground Floor Refurbishment</v>
          </cell>
          <cell r="E2793" t="str">
            <v>Nicholas John Creasey</v>
          </cell>
          <cell r="F2793">
            <v>43496</v>
          </cell>
        </row>
        <row r="2794">
          <cell r="A2794" t="str">
            <v>12431-20</v>
          </cell>
          <cell r="B2794" t="str">
            <v>C</v>
          </cell>
          <cell r="C2794" t="str">
            <v>Closed</v>
          </cell>
          <cell r="D2794" t="str">
            <v>A - Purchase of New Waste Tug</v>
          </cell>
          <cell r="E2794" t="str">
            <v>Matthew William Bull</v>
          </cell>
          <cell r="F2794">
            <v>73050</v>
          </cell>
        </row>
        <row r="2795">
          <cell r="A2795" t="str">
            <v>12431-21</v>
          </cell>
          <cell r="B2795" t="str">
            <v>C</v>
          </cell>
          <cell r="C2795" t="str">
            <v>Closed</v>
          </cell>
          <cell r="D2795" t="str">
            <v>A - Occupational Therapy- Refurbishment works</v>
          </cell>
          <cell r="E2795" t="str">
            <v>Nicholas John Creasey</v>
          </cell>
          <cell r="F2795">
            <v>43312</v>
          </cell>
        </row>
        <row r="2796">
          <cell r="A2796" t="str">
            <v>12431-22</v>
          </cell>
          <cell r="B2796" t="str">
            <v>N</v>
          </cell>
          <cell r="C2796" t="str">
            <v>Active</v>
          </cell>
          <cell r="D2796" t="str">
            <v>A - Relocation of Radiography - Refurbishment works</v>
          </cell>
          <cell r="E2796" t="str">
            <v>Nicholas John Creasey</v>
          </cell>
          <cell r="F2796">
            <v>72897</v>
          </cell>
        </row>
        <row r="2797">
          <cell r="A2797" t="str">
            <v>12431-23</v>
          </cell>
          <cell r="B2797" t="str">
            <v>C</v>
          </cell>
          <cell r="C2797" t="str">
            <v>Closed</v>
          </cell>
          <cell r="D2797" t="str">
            <v>A - Paramedic Science- Refurbishment works</v>
          </cell>
          <cell r="E2797" t="str">
            <v>Nicholas John Creasey</v>
          </cell>
          <cell r="F2797">
            <v>43312</v>
          </cell>
        </row>
        <row r="2798">
          <cell r="A2798" t="str">
            <v>12431-24</v>
          </cell>
          <cell r="B2798" t="str">
            <v>N</v>
          </cell>
          <cell r="C2798" t="str">
            <v>Active</v>
          </cell>
          <cell r="D2798" t="str">
            <v>A - Students´ Union Bar refurbishment</v>
          </cell>
          <cell r="E2798" t="str">
            <v>Nicholas John Creasey</v>
          </cell>
          <cell r="F2798">
            <v>43616</v>
          </cell>
        </row>
        <row r="2799">
          <cell r="A2799" t="str">
            <v>12431-25</v>
          </cell>
          <cell r="B2799" t="str">
            <v>C</v>
          </cell>
          <cell r="C2799" t="str">
            <v>Closed</v>
          </cell>
          <cell r="D2799" t="str">
            <v>A - IRF Refurbishment and Microscope</v>
          </cell>
          <cell r="E2799" t="str">
            <v>Nicholas John Creasey</v>
          </cell>
          <cell r="F2799">
            <v>43313</v>
          </cell>
        </row>
        <row r="2800">
          <cell r="A2800" t="str">
            <v>12431-26</v>
          </cell>
          <cell r="B2800" t="str">
            <v>C</v>
          </cell>
          <cell r="C2800" t="str">
            <v>Closed</v>
          </cell>
          <cell r="D2800" t="str">
            <v>A - Royal College of Surgeons</v>
          </cell>
          <cell r="E2800" t="str">
            <v>Nicholas John Creasey</v>
          </cell>
          <cell r="F2800">
            <v>43313</v>
          </cell>
        </row>
        <row r="2801">
          <cell r="A2801" t="str">
            <v>12431-27</v>
          </cell>
          <cell r="B2801" t="str">
            <v>C</v>
          </cell>
          <cell r="C2801" t="str">
            <v>Closed</v>
          </cell>
          <cell r="D2801" t="str">
            <v>A - Hunter Wing Teaching Rooms Level 5</v>
          </cell>
          <cell r="E2801" t="str">
            <v>Nicholas John Creasey</v>
          </cell>
          <cell r="F2801">
            <v>43312</v>
          </cell>
        </row>
        <row r="2802">
          <cell r="A2802" t="str">
            <v>12431-28</v>
          </cell>
          <cell r="B2802" t="str">
            <v>N</v>
          </cell>
          <cell r="C2802" t="str">
            <v>Active</v>
          </cell>
          <cell r="D2802" t="str">
            <v>A - Wellcome Lab Refurbishment</v>
          </cell>
          <cell r="E2802" t="str">
            <v>Nicholas John Creasey</v>
          </cell>
          <cell r="F2802">
            <v>43465</v>
          </cell>
        </row>
        <row r="2803">
          <cell r="A2803" t="str">
            <v>12431-29</v>
          </cell>
          <cell r="B2803" t="str">
            <v>C</v>
          </cell>
          <cell r="C2803" t="str">
            <v>Closed</v>
          </cell>
          <cell r="D2803" t="str">
            <v>A - Toilet Refurb. Jenner Wing Corridor 8;Grd &amp; 1St Floor Male &amp; Female Toilets</v>
          </cell>
          <cell r="E2803" t="str">
            <v>Nicholas John Creasey</v>
          </cell>
          <cell r="F2803">
            <v>43314</v>
          </cell>
        </row>
        <row r="2804">
          <cell r="A2804" t="str">
            <v>12431-30</v>
          </cell>
          <cell r="B2804" t="str">
            <v>N</v>
          </cell>
          <cell r="C2804" t="str">
            <v>Active</v>
          </cell>
          <cell r="D2804" t="str">
            <v>A - Lecture Theatre G Refurbishment</v>
          </cell>
          <cell r="E2804" t="str">
            <v>Nicholas John Creasey</v>
          </cell>
          <cell r="F2804">
            <v>43465</v>
          </cell>
        </row>
        <row r="2805">
          <cell r="A2805" t="str">
            <v>12431-31</v>
          </cell>
          <cell r="B2805" t="str">
            <v>C</v>
          </cell>
          <cell r="C2805" t="str">
            <v>Closed</v>
          </cell>
          <cell r="D2805" t="str">
            <v>A - Modern Office Environment for Physician Associates</v>
          </cell>
          <cell r="E2805" t="str">
            <v>Nicholas John Creasey</v>
          </cell>
          <cell r="F2805">
            <v>43314</v>
          </cell>
        </row>
        <row r="2806">
          <cell r="A2806" t="str">
            <v>12431-32</v>
          </cell>
          <cell r="B2806" t="str">
            <v>N</v>
          </cell>
          <cell r="C2806" t="str">
            <v>Active</v>
          </cell>
          <cell r="D2806" t="str">
            <v>A - Relocating Bridget Bax Lab</v>
          </cell>
          <cell r="E2806" t="str">
            <v>Nicholas John Creasey</v>
          </cell>
          <cell r="F2806">
            <v>43585</v>
          </cell>
        </row>
        <row r="2807">
          <cell r="A2807" t="str">
            <v>12431-33</v>
          </cell>
          <cell r="B2807" t="str">
            <v>N</v>
          </cell>
          <cell r="C2807" t="str">
            <v>Active</v>
          </cell>
          <cell r="D2807" t="str">
            <v>A - Cell Sciences Research Centre Refurbishment</v>
          </cell>
          <cell r="E2807" t="str">
            <v>Nicholas John Creasey</v>
          </cell>
          <cell r="F2807">
            <v>43830</v>
          </cell>
        </row>
        <row r="2808">
          <cell r="A2808" t="str">
            <v>12431-34</v>
          </cell>
          <cell r="B2808" t="str">
            <v>N</v>
          </cell>
          <cell r="C2808" t="str">
            <v>Active</v>
          </cell>
          <cell r="D2808" t="str">
            <v>A - Jenner Wing Corridor Improvements</v>
          </cell>
          <cell r="E2808" t="str">
            <v>Nicholas John Creasey</v>
          </cell>
          <cell r="F2808">
            <v>43677</v>
          </cell>
        </row>
        <row r="2809">
          <cell r="A2809" t="str">
            <v>12431-35</v>
          </cell>
          <cell r="B2809" t="str">
            <v>N</v>
          </cell>
          <cell r="C2809" t="str">
            <v>Active</v>
          </cell>
          <cell r="D2809" t="str">
            <v>A - JREO Relocation &amp; Bridges Self management</v>
          </cell>
          <cell r="E2809" t="str">
            <v>Nicholas John Creasey</v>
          </cell>
          <cell r="F2809">
            <v>43677</v>
          </cell>
        </row>
        <row r="2810">
          <cell r="A2810" t="str">
            <v>12431-36</v>
          </cell>
          <cell r="B2810" t="str">
            <v>N</v>
          </cell>
          <cell r="C2810" t="str">
            <v>Active</v>
          </cell>
          <cell r="D2810" t="str">
            <v>A - CCTV Control Equipment</v>
          </cell>
          <cell r="E2810" t="str">
            <v>Elizabeth Sarah Singers</v>
          </cell>
          <cell r="F2810">
            <v>43678</v>
          </cell>
        </row>
        <row r="2811">
          <cell r="A2811" t="str">
            <v>12431-37</v>
          </cell>
          <cell r="B2811" t="str">
            <v>N</v>
          </cell>
          <cell r="C2811" t="str">
            <v>Active</v>
          </cell>
          <cell r="D2811" t="str">
            <v>A -Teaching Room Refurbishment (IR6)</v>
          </cell>
          <cell r="E2811" t="str">
            <v>Nicholas John Creasey</v>
          </cell>
          <cell r="F2811">
            <v>43677</v>
          </cell>
        </row>
        <row r="2812">
          <cell r="A2812" t="str">
            <v>12431-38</v>
          </cell>
          <cell r="B2812" t="str">
            <v>N</v>
          </cell>
          <cell r="C2812" t="str">
            <v>Active</v>
          </cell>
          <cell r="D2812" t="str">
            <v>A-  Fire Door Upgrades</v>
          </cell>
          <cell r="E2812" t="str">
            <v>Nicholas John Creasey</v>
          </cell>
          <cell r="F2812">
            <v>43677</v>
          </cell>
        </row>
        <row r="2813">
          <cell r="A2813" t="str">
            <v>12431-39</v>
          </cell>
          <cell r="B2813" t="str">
            <v>N</v>
          </cell>
          <cell r="C2813" t="str">
            <v>Active</v>
          </cell>
          <cell r="D2813" t="str">
            <v>A- Professional Services Relocation (EMP1, EMP2 &amp; EMP3)</v>
          </cell>
          <cell r="E2813" t="str">
            <v>Nicholas John Creasey</v>
          </cell>
          <cell r="F2813">
            <v>43677</v>
          </cell>
        </row>
        <row r="2814">
          <cell r="A2814" t="str">
            <v>12431-40</v>
          </cell>
          <cell r="B2814" t="str">
            <v>N</v>
          </cell>
          <cell r="C2814" t="str">
            <v>Active</v>
          </cell>
          <cell r="D2814" t="str">
            <v>A- Chilled Water Infrastructure</v>
          </cell>
          <cell r="E2814" t="str">
            <v>Nicholas John Creasey</v>
          </cell>
          <cell r="F2814">
            <v>43677</v>
          </cell>
        </row>
        <row r="2815">
          <cell r="A2815" t="str">
            <v>12431-41</v>
          </cell>
          <cell r="B2815" t="str">
            <v>N</v>
          </cell>
          <cell r="C2815" t="str">
            <v>Active</v>
          </cell>
          <cell r="D2815" t="str">
            <v>New Teaching Lab in Jenner Wing 2018-19</v>
          </cell>
          <cell r="E2815" t="str">
            <v>Nicholas John Creasey</v>
          </cell>
          <cell r="F2815">
            <v>43677</v>
          </cell>
        </row>
        <row r="2816">
          <cell r="A2816" t="str">
            <v>12431-42</v>
          </cell>
          <cell r="B2816" t="str">
            <v>N</v>
          </cell>
          <cell r="C2816" t="str">
            <v>Active</v>
          </cell>
          <cell r="D2816" t="str">
            <v>Horton Halls Internal Refurbishment 2018-19</v>
          </cell>
          <cell r="E2816" t="str">
            <v>Nicholas John Creasey</v>
          </cell>
          <cell r="F2816">
            <v>43677</v>
          </cell>
        </row>
        <row r="2817">
          <cell r="A2817" t="str">
            <v>12431-43</v>
          </cell>
          <cell r="B2817" t="str">
            <v>N</v>
          </cell>
          <cell r="C2817" t="str">
            <v>Active</v>
          </cell>
          <cell r="D2817" t="str">
            <v>Hunter Wing Level 6 AHU Cooling Coils (2018/19)</v>
          </cell>
          <cell r="E2817" t="str">
            <v>Nicholas John Creasey</v>
          </cell>
          <cell r="F2817">
            <v>43677</v>
          </cell>
        </row>
        <row r="2818">
          <cell r="A2818" t="str">
            <v>12431-44</v>
          </cell>
          <cell r="B2818" t="str">
            <v>N</v>
          </cell>
          <cell r="C2818" t="str">
            <v>Active</v>
          </cell>
          <cell r="D2818" t="str">
            <v>Works to Archive Room (2018-19)</v>
          </cell>
          <cell r="E2818" t="str">
            <v>Nicholas John Creasey</v>
          </cell>
          <cell r="F2818">
            <v>43677</v>
          </cell>
        </row>
        <row r="2819">
          <cell r="A2819" t="str">
            <v>12431-45</v>
          </cell>
          <cell r="B2819" t="str">
            <v>N</v>
          </cell>
          <cell r="C2819" t="str">
            <v>Active</v>
          </cell>
          <cell r="D2819" t="str">
            <v>Paramedic Science Additional Space (Multi purpose teaching space 2018-19)</v>
          </cell>
          <cell r="E2819" t="str">
            <v>Nicholas John Creasey</v>
          </cell>
          <cell r="F2819">
            <v>43677</v>
          </cell>
        </row>
        <row r="2820">
          <cell r="A2820" t="str">
            <v>12431-46</v>
          </cell>
          <cell r="B2820" t="str">
            <v>N</v>
          </cell>
          <cell r="C2820" t="str">
            <v>Active</v>
          </cell>
          <cell r="D2820" t="str">
            <v>Jenner Wing Toilet Refurbishment - 2018/19</v>
          </cell>
          <cell r="E2820" t="str">
            <v>Nicholas John Creasey</v>
          </cell>
          <cell r="F2820">
            <v>43677</v>
          </cell>
        </row>
        <row r="2821">
          <cell r="A2821" t="str">
            <v>12431-47</v>
          </cell>
          <cell r="B2821" t="str">
            <v>N</v>
          </cell>
          <cell r="C2821" t="str">
            <v>Active</v>
          </cell>
          <cell r="D2821" t="str">
            <v>Jenner Wing Staff Facilities (Social Space) - 2018/19</v>
          </cell>
          <cell r="E2821" t="str">
            <v>Nicholas John Creasey</v>
          </cell>
          <cell r="F2821">
            <v>43677</v>
          </cell>
        </row>
        <row r="2822">
          <cell r="A2822" t="str">
            <v>12431-48</v>
          </cell>
          <cell r="B2822" t="str">
            <v>N</v>
          </cell>
          <cell r="C2822" t="str">
            <v>Active</v>
          </cell>
          <cell r="D2822" t="str">
            <v>BRF Ventilation 2018/19</v>
          </cell>
          <cell r="E2822" t="str">
            <v>Nicholas John Creasey</v>
          </cell>
          <cell r="F2822">
            <v>43677</v>
          </cell>
        </row>
        <row r="2823">
          <cell r="A2823" t="str">
            <v>12431-49</v>
          </cell>
          <cell r="B2823" t="str">
            <v>N</v>
          </cell>
          <cell r="C2823" t="str">
            <v>Active</v>
          </cell>
          <cell r="D2823" t="str">
            <v>Dean of Research Lab Jenner Wing Level 2</v>
          </cell>
          <cell r="E2823" t="str">
            <v>Nicholas John Creasey</v>
          </cell>
          <cell r="F2823">
            <v>43677</v>
          </cell>
        </row>
        <row r="2824">
          <cell r="A2824" t="str">
            <v>12431-50</v>
          </cell>
          <cell r="B2824" t="str">
            <v>N</v>
          </cell>
          <cell r="C2824" t="str">
            <v>Active</v>
          </cell>
          <cell r="D2824" t="str">
            <v>Building Works in Connection with Equipment Installation 2018/19</v>
          </cell>
          <cell r="E2824" t="str">
            <v>Nicholas John Creasey</v>
          </cell>
          <cell r="F2824">
            <v>43677</v>
          </cell>
        </row>
        <row r="2825">
          <cell r="A2825" t="str">
            <v>12432-10</v>
          </cell>
          <cell r="B2825" t="str">
            <v>C</v>
          </cell>
          <cell r="C2825" t="str">
            <v>Closed</v>
          </cell>
          <cell r="D2825" t="str">
            <v>A - School Shop Revamp</v>
          </cell>
          <cell r="E2825" t="str">
            <v>Derek Waldo Bannister</v>
          </cell>
          <cell r="F2825">
            <v>73050</v>
          </cell>
        </row>
        <row r="2826">
          <cell r="A2826" t="str">
            <v>12433-10</v>
          </cell>
          <cell r="B2826" t="str">
            <v>C</v>
          </cell>
          <cell r="C2826" t="str">
            <v>Closed</v>
          </cell>
          <cell r="D2826" t="str">
            <v>G - Dean of Teaching and Learning -A Reid</v>
          </cell>
          <cell r="E2826" t="str">
            <v>Susan Anne McPheat</v>
          </cell>
          <cell r="F2826">
            <v>73050</v>
          </cell>
        </row>
        <row r="2827">
          <cell r="A2827" t="str">
            <v>12434-10</v>
          </cell>
          <cell r="B2827" t="str">
            <v>N</v>
          </cell>
          <cell r="C2827" t="str">
            <v>Active</v>
          </cell>
          <cell r="D2827" t="str">
            <v>O - Functional Genomics Cell Bank at St George´s</v>
          </cell>
          <cell r="E2827" t="str">
            <v>Elena Vladimirovna Sviderskaya</v>
          </cell>
          <cell r="F2827">
            <v>73050</v>
          </cell>
        </row>
        <row r="2828">
          <cell r="A2828" t="str">
            <v>12435-10</v>
          </cell>
          <cell r="B2828" t="str">
            <v>C</v>
          </cell>
          <cell r="C2828" t="str">
            <v>Closed</v>
          </cell>
          <cell r="D2828" t="str">
            <v>R - Development of monoclonal antibody products for post-exposure prophylaxis of rabies</v>
          </cell>
          <cell r="E2828" t="str">
            <v>Julian Ma</v>
          </cell>
          <cell r="F2828">
            <v>42405</v>
          </cell>
        </row>
        <row r="2829">
          <cell r="A2829" t="str">
            <v>12435-11</v>
          </cell>
          <cell r="B2829" t="str">
            <v>C</v>
          </cell>
          <cell r="C2829" t="str">
            <v>Closed</v>
          </cell>
          <cell r="D2829" t="str">
            <v>R - Subcontract with VLA</v>
          </cell>
          <cell r="E2829" t="str">
            <v>Julian Ma</v>
          </cell>
          <cell r="F2829">
            <v>42216</v>
          </cell>
        </row>
        <row r="2830">
          <cell r="A2830" t="str">
            <v>12436-10</v>
          </cell>
          <cell r="B2830" t="str">
            <v>C</v>
          </cell>
          <cell r="C2830" t="str">
            <v>Closed</v>
          </cell>
          <cell r="D2830" t="str">
            <v>R - Summer Studentship 2011 - Alexandra Armstrong</v>
          </cell>
          <cell r="E2830" t="str">
            <v>Alison Elizabeth Wallace</v>
          </cell>
          <cell r="F2830">
            <v>40983</v>
          </cell>
        </row>
        <row r="2831">
          <cell r="A2831" t="str">
            <v>12437-10</v>
          </cell>
          <cell r="B2831" t="str">
            <v>C</v>
          </cell>
          <cell r="C2831" t="str">
            <v>Closed</v>
          </cell>
          <cell r="D2831" t="str">
            <v>R - How intensively should we treat blood pressure in established cerebral small vessel disease?</v>
          </cell>
          <cell r="E2831" t="str">
            <v>Stephanie Janet Hazlehurst</v>
          </cell>
          <cell r="F2831">
            <v>41659</v>
          </cell>
        </row>
        <row r="2832">
          <cell r="A2832" t="str">
            <v>12437-11</v>
          </cell>
          <cell r="B2832" t="str">
            <v>C</v>
          </cell>
          <cell r="C2832" t="str">
            <v>Closed</v>
          </cell>
          <cell r="D2832" t="str">
            <v>R - Subcontract with Newcastle How intensively should we treat blood pressure in established</v>
          </cell>
          <cell r="E2832" t="str">
            <v>Helen Jane Boland</v>
          </cell>
          <cell r="F2832">
            <v>42582</v>
          </cell>
        </row>
        <row r="2833">
          <cell r="A2833" t="str">
            <v>12437-12</v>
          </cell>
          <cell r="B2833" t="str">
            <v>C</v>
          </cell>
          <cell r="C2833" t="str">
            <v>Closed</v>
          </cell>
          <cell r="D2833" t="str">
            <v>R - PRESERVE</v>
          </cell>
          <cell r="E2833" t="str">
            <v>Hugh Stephen Markus</v>
          </cell>
          <cell r="F2833">
            <v>42410</v>
          </cell>
        </row>
        <row r="2834">
          <cell r="A2834" t="str">
            <v>12438-10</v>
          </cell>
          <cell r="B2834" t="str">
            <v>C</v>
          </cell>
          <cell r="C2834" t="str">
            <v>Closed</v>
          </cell>
          <cell r="D2834" t="str">
            <v>N - Academic Foundation Training Fund</v>
          </cell>
          <cell r="E2834" t="str">
            <v>Deborah Joan Davidson</v>
          </cell>
          <cell r="F2834">
            <v>41684</v>
          </cell>
        </row>
        <row r="2835">
          <cell r="A2835" t="str">
            <v>12439-10</v>
          </cell>
          <cell r="B2835" t="str">
            <v>N</v>
          </cell>
          <cell r="C2835" t="str">
            <v>Active</v>
          </cell>
          <cell r="D2835" t="str">
            <v>C - Rental Income - ASI Ltd lease</v>
          </cell>
          <cell r="E2835" t="str">
            <v>Matthew William Bull</v>
          </cell>
          <cell r="F2835">
            <v>73050</v>
          </cell>
        </row>
        <row r="2836">
          <cell r="A2836" t="str">
            <v>12440-10</v>
          </cell>
          <cell r="B2836" t="str">
            <v>C</v>
          </cell>
          <cell r="C2836" t="str">
            <v>Closed</v>
          </cell>
          <cell r="D2836" t="str">
            <v>N1 - Stroke Repatriation CLRN funds</v>
          </cell>
          <cell r="E2836" t="str">
            <v>Susan Anne McPheat</v>
          </cell>
          <cell r="F2836">
            <v>43434</v>
          </cell>
        </row>
        <row r="2837">
          <cell r="A2837" t="str">
            <v>12441-10</v>
          </cell>
          <cell r="B2837" t="str">
            <v>C</v>
          </cell>
          <cell r="C2837" t="str">
            <v>Closed</v>
          </cell>
          <cell r="D2837" t="str">
            <v>R - Miscellaneous Research Funds</v>
          </cell>
          <cell r="E2837" t="str">
            <v>Yalda Jamshidi</v>
          </cell>
          <cell r="F2837">
            <v>73050</v>
          </cell>
        </row>
        <row r="2838">
          <cell r="A2838" t="str">
            <v>12442-10</v>
          </cell>
          <cell r="B2838" t="str">
            <v>N</v>
          </cell>
          <cell r="C2838" t="str">
            <v>Active</v>
          </cell>
          <cell r="D2838" t="str">
            <v>G - Student Services- Occupational Health</v>
          </cell>
          <cell r="E2838" t="str">
            <v>Gavin Taylor</v>
          </cell>
          <cell r="F2838">
            <v>73050</v>
          </cell>
        </row>
        <row r="2839">
          <cell r="A2839" t="str">
            <v>12442-11</v>
          </cell>
          <cell r="B2839" t="str">
            <v>N</v>
          </cell>
          <cell r="C2839" t="str">
            <v>Active</v>
          </cell>
          <cell r="D2839" t="str">
            <v>G - Employee Wellbeing</v>
          </cell>
          <cell r="E2839" t="str">
            <v>Jennifer Lynne Winters</v>
          </cell>
          <cell r="F2839">
            <v>73050</v>
          </cell>
        </row>
        <row r="2840">
          <cell r="A2840" t="str">
            <v>12443-10</v>
          </cell>
          <cell r="B2840" t="str">
            <v>N</v>
          </cell>
          <cell r="C2840" t="str">
            <v>Active</v>
          </cell>
          <cell r="D2840" t="str">
            <v>G - Vaccine Institute</v>
          </cell>
          <cell r="E2840" t="str">
            <v>Paul Trafford Heath</v>
          </cell>
          <cell r="F2840">
            <v>73050</v>
          </cell>
        </row>
        <row r="2841">
          <cell r="A2841" t="str">
            <v>12444-10</v>
          </cell>
          <cell r="B2841" t="str">
            <v>C</v>
          </cell>
          <cell r="C2841" t="str">
            <v>Closed</v>
          </cell>
          <cell r="D2841" t="str">
            <v>R - Emerging ethnic differences in Type 2 diabetes risk in children of South Asian, black African-Caribbean and white European origin: the role of early life factors</v>
          </cell>
          <cell r="E2841" t="str">
            <v>Peter Hynes Whincup</v>
          </cell>
          <cell r="F2841">
            <v>41948</v>
          </cell>
        </row>
        <row r="2842">
          <cell r="A2842" t="str">
            <v>12445-10</v>
          </cell>
          <cell r="B2842" t="str">
            <v>C</v>
          </cell>
          <cell r="C2842" t="str">
            <v>Closed</v>
          </cell>
          <cell r="D2842" t="str">
            <v>C - Private Patients</v>
          </cell>
          <cell r="E2842" t="str">
            <v>Juan Carlos Kaski</v>
          </cell>
          <cell r="F2842">
            <v>73050</v>
          </cell>
        </row>
        <row r="2843">
          <cell r="A2843" t="str">
            <v>12446-10</v>
          </cell>
          <cell r="B2843" t="str">
            <v>C</v>
          </cell>
          <cell r="C2843" t="str">
            <v>Closed</v>
          </cell>
          <cell r="D2843" t="str">
            <v>O - Jane White Memorial Prize for a Medical Student in Stroke Research</v>
          </cell>
          <cell r="E2843" t="str">
            <v>Hugh Stephen Markus</v>
          </cell>
          <cell r="F2843">
            <v>73050</v>
          </cell>
        </row>
        <row r="2844">
          <cell r="A2844" t="str">
            <v>12447-10</v>
          </cell>
          <cell r="B2844" t="str">
            <v>C</v>
          </cell>
          <cell r="C2844" t="str">
            <v>Closed</v>
          </cell>
          <cell r="D2844" t="str">
            <v>R - Miscellaneous Research Funds</v>
          </cell>
          <cell r="E2844" t="str">
            <v>Frances Mary Gibson</v>
          </cell>
          <cell r="F2844">
            <v>73050</v>
          </cell>
        </row>
        <row r="2845">
          <cell r="A2845" t="str">
            <v>12448-10</v>
          </cell>
          <cell r="B2845" t="str">
            <v>C</v>
          </cell>
          <cell r="C2845" t="str">
            <v>Closed</v>
          </cell>
          <cell r="D2845" t="str">
            <v>N - London Deanery Academic Funding - Dr S R Kondapally Seshasai</v>
          </cell>
          <cell r="E2845" t="str">
            <v>Deborah Joan Davidson</v>
          </cell>
          <cell r="F2845">
            <v>73050</v>
          </cell>
        </row>
        <row r="2846">
          <cell r="A2846" t="str">
            <v>12449-10</v>
          </cell>
          <cell r="B2846" t="str">
            <v>N</v>
          </cell>
          <cell r="C2846" t="str">
            <v>Active</v>
          </cell>
          <cell r="D2846" t="str">
            <v>G - Nurses Meeting</v>
          </cell>
          <cell r="E2846" t="str">
            <v>Tarek Francis Tewfik Antonios</v>
          </cell>
          <cell r="F2846">
            <v>73050</v>
          </cell>
        </row>
        <row r="2847">
          <cell r="A2847" t="str">
            <v>12450-10</v>
          </cell>
          <cell r="B2847" t="str">
            <v>C</v>
          </cell>
          <cell r="C2847" t="str">
            <v>Closed</v>
          </cell>
          <cell r="D2847" t="str">
            <v>O - Pain Pilot</v>
          </cell>
          <cell r="E2847" t="str">
            <v>Jared Grant Smith</v>
          </cell>
          <cell r="F2847">
            <v>73050</v>
          </cell>
        </row>
        <row r="2848">
          <cell r="A2848" t="str">
            <v>12451-10</v>
          </cell>
          <cell r="B2848" t="str">
            <v>C</v>
          </cell>
          <cell r="C2848" t="str">
            <v>Closed</v>
          </cell>
          <cell r="D2848" t="str">
            <v>O - Engagement EPR</v>
          </cell>
          <cell r="E2848" t="str">
            <v>Sarah Jane White</v>
          </cell>
          <cell r="F2848">
            <v>72897</v>
          </cell>
        </row>
        <row r="2849">
          <cell r="A2849" t="str">
            <v>12452-10</v>
          </cell>
          <cell r="B2849" t="str">
            <v>C</v>
          </cell>
          <cell r="C2849" t="str">
            <v>Closed</v>
          </cell>
          <cell r="D2849" t="str">
            <v>R - PUNS: Prems Under New Schedule</v>
          </cell>
          <cell r="E2849" t="str">
            <v>Paul Trafford Heath</v>
          </cell>
          <cell r="F2849">
            <v>42231</v>
          </cell>
        </row>
        <row r="2850">
          <cell r="A2850" t="str">
            <v>12453-10</v>
          </cell>
          <cell r="B2850" t="str">
            <v>C</v>
          </cell>
          <cell r="C2850" t="str">
            <v>Closed</v>
          </cell>
          <cell r="D2850" t="str">
            <v>R - Corevalve Advance (Main account in the NHS Trust)</v>
          </cell>
          <cell r="E2850" t="str">
            <v>Stephen Brecker</v>
          </cell>
          <cell r="F2850">
            <v>41506</v>
          </cell>
        </row>
        <row r="2851">
          <cell r="A2851" t="str">
            <v>12454-10</v>
          </cell>
          <cell r="B2851" t="str">
            <v>C</v>
          </cell>
          <cell r="C2851" t="str">
            <v>Closed</v>
          </cell>
          <cell r="D2851" t="str">
            <v>R - Uptake and effectiveness of self-administered dried blood spot (DBS) test for Hepatitis B surface antigen and core antibody</v>
          </cell>
          <cell r="E2851" t="str">
            <v>Daniel Michael Forton</v>
          </cell>
          <cell r="F2851">
            <v>41517</v>
          </cell>
        </row>
        <row r="2852">
          <cell r="A2852" t="str">
            <v>12455-10</v>
          </cell>
          <cell r="B2852" t="str">
            <v>C</v>
          </cell>
          <cell r="C2852" t="str">
            <v>Closed</v>
          </cell>
          <cell r="D2852" t="str">
            <v>R - Miscellaneous Research Funds</v>
          </cell>
          <cell r="E2852" t="str">
            <v>Daniel Michael Forton</v>
          </cell>
          <cell r="F2852">
            <v>73050</v>
          </cell>
        </row>
        <row r="2853">
          <cell r="A2853" t="str">
            <v>12456-10</v>
          </cell>
          <cell r="B2853" t="str">
            <v>C</v>
          </cell>
          <cell r="C2853" t="str">
            <v>Closed</v>
          </cell>
          <cell r="D2853" t="str">
            <v>R - Improving women´s reproductive health by evaluating the impact of Chlamydia screening and M genitalium testing on clinical outcome</v>
          </cell>
          <cell r="E2853" t="str">
            <v>Philippa Oakeshott</v>
          </cell>
          <cell r="F2853">
            <v>41511</v>
          </cell>
        </row>
        <row r="2854">
          <cell r="A2854" t="str">
            <v>12457-10</v>
          </cell>
          <cell r="B2854" t="str">
            <v>C</v>
          </cell>
          <cell r="C2854" t="str">
            <v>Closed</v>
          </cell>
          <cell r="D2854" t="str">
            <v>R - Critical Reflection in the Professions: The Research way forward</v>
          </cell>
          <cell r="E2854" t="str">
            <v>Fiona Ross</v>
          </cell>
          <cell r="F2854">
            <v>41866</v>
          </cell>
        </row>
        <row r="2855">
          <cell r="A2855" t="str">
            <v>12458-10</v>
          </cell>
          <cell r="B2855" t="str">
            <v>C</v>
          </cell>
          <cell r="C2855" t="str">
            <v>Closed</v>
          </cell>
          <cell r="D2855" t="str">
            <v>F - Discretionary Funds- Aileen O´Brien</v>
          </cell>
          <cell r="E2855" t="str">
            <v>Aileen Ann O´Brien</v>
          </cell>
          <cell r="F2855">
            <v>73050</v>
          </cell>
        </row>
        <row r="2856">
          <cell r="A2856" t="str">
            <v>12459-10</v>
          </cell>
          <cell r="B2856" t="str">
            <v>C</v>
          </cell>
          <cell r="C2856" t="str">
            <v>Closed</v>
          </cell>
          <cell r="D2856" t="str">
            <v>Administration Review</v>
          </cell>
          <cell r="E2856" t="str">
            <v>Ravi Mark Roy Bery</v>
          </cell>
          <cell r="F2856">
            <v>73050</v>
          </cell>
        </row>
        <row r="2857">
          <cell r="A2857" t="str">
            <v>12460-10</v>
          </cell>
          <cell r="B2857" t="str">
            <v>C</v>
          </cell>
          <cell r="C2857" t="str">
            <v>Closed</v>
          </cell>
          <cell r="D2857" t="str">
            <v>R - Improving the accuracy of body fat estimation with bioelectrical impedance in UK South Asia, black Afro-Caribbean and white European children</v>
          </cell>
          <cell r="E2857" t="str">
            <v>Peter Hynes Whincup</v>
          </cell>
          <cell r="F2857">
            <v>41243</v>
          </cell>
        </row>
        <row r="2858">
          <cell r="A2858" t="str">
            <v>12461-10</v>
          </cell>
          <cell r="B2858" t="str">
            <v>N</v>
          </cell>
          <cell r="C2858" t="str">
            <v>Active</v>
          </cell>
          <cell r="D2858" t="str">
            <v>R - Cryptococcal antigen screening and targeted pre-emptive therapy in patients initiating ART: a prospective cohort study</v>
          </cell>
          <cell r="E2858" t="str">
            <v>Thomas Stephen Harrison</v>
          </cell>
          <cell r="F2858">
            <v>43496</v>
          </cell>
        </row>
        <row r="2859">
          <cell r="A2859" t="str">
            <v>12462-10</v>
          </cell>
          <cell r="B2859" t="str">
            <v>C</v>
          </cell>
          <cell r="C2859" t="str">
            <v>Closed</v>
          </cell>
          <cell r="D2859" t="str">
            <v>G - HEFCE Funded Salaries -Corporate Other</v>
          </cell>
          <cell r="E2859" t="str">
            <v>John Warburton Unsworth</v>
          </cell>
          <cell r="F2859">
            <v>73050</v>
          </cell>
        </row>
        <row r="2860">
          <cell r="A2860" t="str">
            <v>12462-11</v>
          </cell>
          <cell r="B2860" t="str">
            <v>C</v>
          </cell>
          <cell r="C2860" t="str">
            <v>Closed</v>
          </cell>
          <cell r="D2860" t="str">
            <v>G - Core Salaries - Executive Support</v>
          </cell>
          <cell r="E2860" t="str">
            <v>Paul Andrew Ratcliffe</v>
          </cell>
          <cell r="F2860">
            <v>73050</v>
          </cell>
        </row>
        <row r="2861">
          <cell r="A2861" t="str">
            <v>12462-12</v>
          </cell>
          <cell r="B2861" t="str">
            <v>C</v>
          </cell>
          <cell r="C2861" t="str">
            <v>Closed</v>
          </cell>
          <cell r="D2861" t="str">
            <v>G - Executive Assistants; Non-Pay -General expenses</v>
          </cell>
          <cell r="E2861" t="str">
            <v>Caroline Donohoe</v>
          </cell>
          <cell r="F2861">
            <v>73050</v>
          </cell>
        </row>
        <row r="2862">
          <cell r="A2862" t="str">
            <v>12463-10</v>
          </cell>
          <cell r="B2862" t="str">
            <v>N</v>
          </cell>
          <cell r="C2862" t="str">
            <v>Active</v>
          </cell>
          <cell r="D2862" t="str">
            <v>G - Core Salaries - Information Servives</v>
          </cell>
          <cell r="E2862" t="str">
            <v>Robert Samuel Churm</v>
          </cell>
          <cell r="F2862">
            <v>73050</v>
          </cell>
        </row>
        <row r="2863">
          <cell r="A2863" t="str">
            <v>12464-10</v>
          </cell>
          <cell r="B2863" t="str">
            <v>N</v>
          </cell>
          <cell r="C2863" t="str">
            <v>Active</v>
          </cell>
          <cell r="D2863" t="str">
            <v>G - Core Salaries - Planning</v>
          </cell>
          <cell r="E2863" t="str">
            <v>Julie Ann Leeming</v>
          </cell>
          <cell r="F2863">
            <v>73050</v>
          </cell>
        </row>
        <row r="2864">
          <cell r="A2864" t="str">
            <v>12465-10</v>
          </cell>
          <cell r="B2864" t="str">
            <v>C</v>
          </cell>
          <cell r="C2864" t="str">
            <v>Closed</v>
          </cell>
          <cell r="D2864" t="str">
            <v>R - ARPEC Micro</v>
          </cell>
          <cell r="E2864" t="str">
            <v>Michael Roy Sharland</v>
          </cell>
          <cell r="F2864">
            <v>42216</v>
          </cell>
        </row>
        <row r="2865">
          <cell r="A2865" t="str">
            <v>12466-10</v>
          </cell>
          <cell r="B2865" t="str">
            <v>N</v>
          </cell>
          <cell r="C2865" t="str">
            <v>Active</v>
          </cell>
          <cell r="D2865" t="str">
            <v>G - Core Salaries - Digital Services</v>
          </cell>
          <cell r="E2865" t="str">
            <v>Robert Samuel Churm</v>
          </cell>
          <cell r="F2865">
            <v>73050</v>
          </cell>
        </row>
        <row r="2866">
          <cell r="A2866" t="str">
            <v>12467-10</v>
          </cell>
          <cell r="B2866" t="str">
            <v>C</v>
          </cell>
          <cell r="C2866" t="str">
            <v>Closed</v>
          </cell>
          <cell r="D2866" t="str">
            <v>G - Caroline Norrie - Salary</v>
          </cell>
          <cell r="E2866" t="str">
            <v>Lynda Carole D´Avray</v>
          </cell>
          <cell r="F2866">
            <v>73050</v>
          </cell>
        </row>
        <row r="2867">
          <cell r="A2867" t="str">
            <v>12468-10</v>
          </cell>
          <cell r="B2867" t="str">
            <v>C</v>
          </cell>
          <cell r="C2867" t="str">
            <v>Closed</v>
          </cell>
          <cell r="D2867" t="str">
            <v>G - Analysis of Student essays reflecting on Interprofessional practice</v>
          </cell>
          <cell r="E2867" t="str">
            <v>Lynda Carole D´Avray</v>
          </cell>
          <cell r="F2867">
            <v>73050</v>
          </cell>
        </row>
        <row r="2868">
          <cell r="A2868" t="str">
            <v>12469-10</v>
          </cell>
          <cell r="B2868" t="str">
            <v>C</v>
          </cell>
          <cell r="C2868" t="str">
            <v>Closed</v>
          </cell>
          <cell r="D2868" t="str">
            <v>G - Exceptional Items</v>
          </cell>
          <cell r="E2868" t="str">
            <v>John Warburton Unsworth</v>
          </cell>
          <cell r="F2868">
            <v>73050</v>
          </cell>
        </row>
        <row r="2869">
          <cell r="A2869" t="str">
            <v>12470-10</v>
          </cell>
          <cell r="B2869" t="str">
            <v>N</v>
          </cell>
          <cell r="C2869" t="str">
            <v>Active</v>
          </cell>
          <cell r="D2869" t="str">
            <v>G - International Activity General</v>
          </cell>
          <cell r="E2869" t="str">
            <v>Iain Angus MacGregor MacPhee</v>
          </cell>
          <cell r="F2869">
            <v>73050</v>
          </cell>
        </row>
        <row r="2870">
          <cell r="A2870" t="str">
            <v>12470-11</v>
          </cell>
          <cell r="B2870" t="str">
            <v>N</v>
          </cell>
          <cell r="C2870" t="str">
            <v>Active</v>
          </cell>
          <cell r="D2870" t="str">
            <v>G - Core Salaries - International Development Office</v>
          </cell>
          <cell r="E2870" t="str">
            <v>Iain Angus MacGregor MacPhee</v>
          </cell>
          <cell r="F2870">
            <v>73050</v>
          </cell>
        </row>
        <row r="2871">
          <cell r="A2871" t="str">
            <v>12470-12</v>
          </cell>
          <cell r="B2871" t="str">
            <v>N</v>
          </cell>
          <cell r="C2871" t="str">
            <v>Active</v>
          </cell>
          <cell r="D2871" t="str">
            <v>G -  Trans-National Education (BUDGET)</v>
          </cell>
          <cell r="E2871" t="str">
            <v>Iain Angus MacGregor MacPhee</v>
          </cell>
          <cell r="F2871">
            <v>73050</v>
          </cell>
        </row>
        <row r="2872">
          <cell r="A2872" t="str">
            <v>12470-13</v>
          </cell>
          <cell r="B2872" t="str">
            <v>N</v>
          </cell>
          <cell r="C2872" t="str">
            <v>Active</v>
          </cell>
          <cell r="D2872" t="str">
            <v>G -  Associate Dean International  (BUDGET)</v>
          </cell>
          <cell r="E2872" t="str">
            <v>Iain Angus MacGregor MacPhee</v>
          </cell>
          <cell r="F2872">
            <v>73050</v>
          </cell>
        </row>
        <row r="2873">
          <cell r="A2873" t="str">
            <v>12470-14</v>
          </cell>
          <cell r="B2873" t="str">
            <v>N</v>
          </cell>
          <cell r="C2873" t="str">
            <v>Active</v>
          </cell>
          <cell r="D2873" t="str">
            <v>G - TJU joint programme development</v>
          </cell>
          <cell r="E2873" t="str">
            <v>Iain Angus MacGregor MacPhee</v>
          </cell>
          <cell r="F2873">
            <v>73050</v>
          </cell>
        </row>
        <row r="2874">
          <cell r="A2874" t="str">
            <v>12470-15</v>
          </cell>
          <cell r="B2874" t="str">
            <v>N</v>
          </cell>
          <cell r="C2874" t="str">
            <v>Active</v>
          </cell>
          <cell r="D2874" t="str">
            <v>G - IHEED PgDip in Diabetes</v>
          </cell>
          <cell r="E2874" t="str">
            <v>Iain Angus MacGregor MacPhee</v>
          </cell>
          <cell r="F2874">
            <v>73050</v>
          </cell>
        </row>
        <row r="2875">
          <cell r="A2875" t="str">
            <v>12471-10</v>
          </cell>
          <cell r="B2875" t="str">
            <v>C</v>
          </cell>
          <cell r="C2875" t="str">
            <v>Closed</v>
          </cell>
          <cell r="D2875" t="str">
            <v>G - Indonesia</v>
          </cell>
          <cell r="E2875" t="str">
            <v>Sean Hilton</v>
          </cell>
          <cell r="F2875">
            <v>73050</v>
          </cell>
        </row>
        <row r="2876">
          <cell r="A2876" t="str">
            <v>12472-10</v>
          </cell>
          <cell r="B2876" t="str">
            <v>C</v>
          </cell>
          <cell r="C2876" t="str">
            <v>Closed</v>
          </cell>
          <cell r="D2876" t="str">
            <v>Malaysia Inc. Taylor´s</v>
          </cell>
          <cell r="E2876" t="str">
            <v>Sean Hilton</v>
          </cell>
          <cell r="F2876">
            <v>73050</v>
          </cell>
        </row>
        <row r="2877">
          <cell r="A2877" t="str">
            <v>12473-10</v>
          </cell>
          <cell r="B2877" t="str">
            <v>N</v>
          </cell>
          <cell r="C2877" t="str">
            <v>Active</v>
          </cell>
          <cell r="D2877" t="str">
            <v>G - Clinical Skills</v>
          </cell>
          <cell r="E2877" t="str">
            <v>Robert Andrzej Nagaj</v>
          </cell>
          <cell r="F2877">
            <v>73050</v>
          </cell>
        </row>
        <row r="2878">
          <cell r="A2878" t="str">
            <v>12474-10</v>
          </cell>
          <cell r="B2878" t="str">
            <v>C</v>
          </cell>
          <cell r="C2878" t="str">
            <v>Closed</v>
          </cell>
          <cell r="D2878" t="str">
            <v>G - HEFCE funded Salaries - CS Undergraduate Teaching</v>
          </cell>
          <cell r="E2878" t="str">
            <v>Ekaterini Nesbitt</v>
          </cell>
          <cell r="F2878">
            <v>73050</v>
          </cell>
        </row>
        <row r="2879">
          <cell r="A2879" t="str">
            <v>12474-11</v>
          </cell>
          <cell r="B2879" t="str">
            <v>C</v>
          </cell>
          <cell r="C2879" t="str">
            <v>Closed</v>
          </cell>
          <cell r="D2879" t="str">
            <v>G - HEFCE Funded Salaries - IMBE Teaching Administration</v>
          </cell>
          <cell r="E2879" t="str">
            <v>Sheryl Lee Pond</v>
          </cell>
          <cell r="F2879">
            <v>73050</v>
          </cell>
        </row>
        <row r="2880">
          <cell r="A2880" t="str">
            <v>12474-12</v>
          </cell>
          <cell r="B2880" t="str">
            <v>N</v>
          </cell>
          <cell r="C2880" t="str">
            <v>Active</v>
          </cell>
          <cell r="D2880" t="str">
            <v>G - Core Salaries - Research Operations Technical</v>
          </cell>
          <cell r="E2880" t="str">
            <v>Ekaterini Nesbitt</v>
          </cell>
          <cell r="F2880">
            <v>73050</v>
          </cell>
        </row>
        <row r="2881">
          <cell r="A2881" t="str">
            <v>12474-13</v>
          </cell>
          <cell r="B2881" t="str">
            <v>N</v>
          </cell>
          <cell r="C2881" t="str">
            <v>Active</v>
          </cell>
          <cell r="D2881" t="str">
            <v>G - Core Salaries - Research Operations Administration</v>
          </cell>
          <cell r="E2881" t="str">
            <v>Ekaterini Nesbitt</v>
          </cell>
          <cell r="F2881">
            <v>73050</v>
          </cell>
        </row>
        <row r="2882">
          <cell r="A2882" t="str">
            <v>12474-14</v>
          </cell>
          <cell r="B2882" t="str">
            <v>N</v>
          </cell>
          <cell r="C2882" t="str">
            <v>Active</v>
          </cell>
          <cell r="D2882" t="str">
            <v>G - Core Salaries - Clinical Trials Unit</v>
          </cell>
          <cell r="E2882" t="str">
            <v>Ekaterini Nesbitt</v>
          </cell>
          <cell r="F2882">
            <v>73050</v>
          </cell>
        </row>
        <row r="2883">
          <cell r="A2883" t="str">
            <v>12474-15</v>
          </cell>
          <cell r="B2883" t="str">
            <v>C</v>
          </cell>
          <cell r="C2883" t="str">
            <v>Closed</v>
          </cell>
          <cell r="D2883" t="str">
            <v>G - HEFCE Funded Salaries - Clinical Research Section</v>
          </cell>
          <cell r="E2883" t="str">
            <v>Ekaterini Nesbitt</v>
          </cell>
          <cell r="F2883">
            <v>73050</v>
          </cell>
        </row>
        <row r="2884">
          <cell r="A2884" t="str">
            <v>12474-16</v>
          </cell>
          <cell r="B2884" t="str">
            <v>N</v>
          </cell>
          <cell r="C2884" t="str">
            <v>Active</v>
          </cell>
          <cell r="D2884" t="str">
            <v>G - Core Salaries - Vascular &amp; Cardiac Surgery</v>
          </cell>
          <cell r="E2884" t="str">
            <v>Ekaterini Nesbitt</v>
          </cell>
          <cell r="F2884">
            <v>73050</v>
          </cell>
        </row>
        <row r="2885">
          <cell r="A2885" t="str">
            <v>12474-17</v>
          </cell>
          <cell r="B2885" t="str">
            <v>N</v>
          </cell>
          <cell r="C2885" t="str">
            <v>Active</v>
          </cell>
          <cell r="D2885" t="str">
            <v>G - Core Salaries - Vascular</v>
          </cell>
          <cell r="E2885" t="str">
            <v>Ekaterini Nesbitt</v>
          </cell>
          <cell r="F2885">
            <v>73050</v>
          </cell>
        </row>
        <row r="2886">
          <cell r="A2886" t="str">
            <v>12474-18</v>
          </cell>
          <cell r="B2886" t="str">
            <v>N</v>
          </cell>
          <cell r="C2886" t="str">
            <v>Active</v>
          </cell>
          <cell r="D2886" t="str">
            <v>G - Core Salaries - Cell Sciences</v>
          </cell>
          <cell r="E2886" t="str">
            <v>Ekaterini Nesbitt</v>
          </cell>
          <cell r="F2886">
            <v>73050</v>
          </cell>
        </row>
        <row r="2887">
          <cell r="A2887" t="str">
            <v>12474-19</v>
          </cell>
          <cell r="B2887" t="str">
            <v>N</v>
          </cell>
          <cell r="C2887" t="str">
            <v>Active</v>
          </cell>
          <cell r="D2887" t="str">
            <v>G - Core Salaries - Cardiac</v>
          </cell>
          <cell r="E2887" t="str">
            <v>Ekaterini Nesbitt</v>
          </cell>
          <cell r="F2887">
            <v>73050</v>
          </cell>
        </row>
        <row r="2888">
          <cell r="A2888" t="str">
            <v>12474-20</v>
          </cell>
          <cell r="B2888" t="str">
            <v>C</v>
          </cell>
          <cell r="C2888" t="str">
            <v>Closed</v>
          </cell>
          <cell r="D2888" t="str">
            <v>G - HEFCE funded salaries - Life Sciences</v>
          </cell>
          <cell r="E2888" t="str">
            <v>Ekaterini Nesbitt</v>
          </cell>
          <cell r="F2888">
            <v>41852</v>
          </cell>
        </row>
        <row r="2889">
          <cell r="A2889" t="str">
            <v>12474-21</v>
          </cell>
          <cell r="B2889" t="str">
            <v>C</v>
          </cell>
          <cell r="C2889" t="str">
            <v>Closed</v>
          </cell>
          <cell r="D2889" t="str">
            <v>G - HEFCE funded salaries - Integrated Teaching</v>
          </cell>
          <cell r="E2889" t="str">
            <v>Ekaterini Nesbitt</v>
          </cell>
          <cell r="F2889">
            <v>41852</v>
          </cell>
        </row>
        <row r="2890">
          <cell r="A2890" t="str">
            <v>12474-22</v>
          </cell>
          <cell r="B2890" t="str">
            <v>C</v>
          </cell>
          <cell r="C2890" t="str">
            <v>Closed</v>
          </cell>
          <cell r="D2890" t="str">
            <v>G - HEFCE funded salaries - e-Learning</v>
          </cell>
          <cell r="E2890" t="str">
            <v>Ekaterini Nesbitt</v>
          </cell>
          <cell r="F2890">
            <v>41852</v>
          </cell>
        </row>
        <row r="2891">
          <cell r="A2891" t="str">
            <v>12474-23</v>
          </cell>
          <cell r="B2891" t="str">
            <v>C</v>
          </cell>
          <cell r="C2891" t="str">
            <v>Closed</v>
          </cell>
          <cell r="D2891" t="str">
            <v>G - HEFCE funded salaries - MBBS</v>
          </cell>
          <cell r="E2891" t="str">
            <v>Ekaterini Nesbitt</v>
          </cell>
          <cell r="F2891">
            <v>41852</v>
          </cell>
        </row>
        <row r="2892">
          <cell r="A2892" t="str">
            <v>12474-24</v>
          </cell>
          <cell r="B2892" t="str">
            <v>N</v>
          </cell>
          <cell r="C2892" t="str">
            <v>Active</v>
          </cell>
          <cell r="D2892" t="str">
            <v>G - Core Salaries - Population Health</v>
          </cell>
          <cell r="E2892" t="str">
            <v>Peter Hynes Whincup</v>
          </cell>
          <cell r="F2892">
            <v>73050</v>
          </cell>
        </row>
        <row r="2893">
          <cell r="A2893" t="str">
            <v>12474-25</v>
          </cell>
          <cell r="B2893" t="str">
            <v>N</v>
          </cell>
          <cell r="C2893" t="str">
            <v>Active</v>
          </cell>
          <cell r="D2893" t="str">
            <v>G - Population Health - Misc Research - Pay</v>
          </cell>
          <cell r="E2893" t="str">
            <v>Peter Hynes Whincup</v>
          </cell>
          <cell r="F2893">
            <v>73050</v>
          </cell>
        </row>
        <row r="2894">
          <cell r="A2894" t="str">
            <v>12474-26</v>
          </cell>
          <cell r="B2894" t="str">
            <v>N</v>
          </cell>
          <cell r="C2894" t="str">
            <v>Active</v>
          </cell>
          <cell r="D2894" t="str">
            <v>G - Infection &amp; Immunity- Misc Research -Pay</v>
          </cell>
          <cell r="E2894" t="str">
            <v>Julian Ma</v>
          </cell>
          <cell r="F2894">
            <v>73050</v>
          </cell>
        </row>
        <row r="2895">
          <cell r="A2895" t="str">
            <v>12474-27</v>
          </cell>
          <cell r="B2895" t="str">
            <v>N</v>
          </cell>
          <cell r="C2895" t="str">
            <v>Active</v>
          </cell>
          <cell r="D2895" t="str">
            <v>G - Core Salaries - Infection &amp; Immunity Administration</v>
          </cell>
          <cell r="E2895" t="str">
            <v>Julian Ma</v>
          </cell>
          <cell r="F2895">
            <v>73050</v>
          </cell>
        </row>
        <row r="2896">
          <cell r="A2896" t="str">
            <v>12474-28</v>
          </cell>
          <cell r="B2896" t="str">
            <v>N</v>
          </cell>
          <cell r="C2896" t="str">
            <v>Active</v>
          </cell>
          <cell r="D2896" t="str">
            <v>G - IMBE- Misc Research - Pay</v>
          </cell>
          <cell r="E2896" t="str">
            <v>Matthew Alexander George</v>
          </cell>
          <cell r="F2896">
            <v>73050</v>
          </cell>
        </row>
        <row r="2897">
          <cell r="A2897" t="str">
            <v>12474-29</v>
          </cell>
          <cell r="B2897" t="str">
            <v>N</v>
          </cell>
          <cell r="C2897" t="str">
            <v>Active</v>
          </cell>
          <cell r="D2897" t="str">
            <v>G - Cardio Vascular/Cell Science - Misc Research- Pay</v>
          </cell>
          <cell r="E2897" t="str">
            <v>Juan Carlos Kaski</v>
          </cell>
          <cell r="F2897">
            <v>73050</v>
          </cell>
        </row>
        <row r="2898">
          <cell r="A2898" t="str">
            <v>12474-30</v>
          </cell>
          <cell r="B2898" t="str">
            <v>N</v>
          </cell>
          <cell r="C2898" t="str">
            <v>Active</v>
          </cell>
          <cell r="D2898" t="str">
            <v>G - Core Salaries - MCS Administration</v>
          </cell>
          <cell r="E2898" t="str">
            <v>Joanne Megan Eggleton</v>
          </cell>
          <cell r="F2898">
            <v>73050</v>
          </cell>
        </row>
        <row r="2899">
          <cell r="A2899" t="str">
            <v>12474-31</v>
          </cell>
          <cell r="B2899" t="str">
            <v>N</v>
          </cell>
          <cell r="C2899" t="str">
            <v>Active</v>
          </cell>
          <cell r="D2899" t="str">
            <v>G - Core Salaries - IRF</v>
          </cell>
          <cell r="E2899" t="str">
            <v>Ekaterini Nesbitt</v>
          </cell>
          <cell r="F2899">
            <v>73050</v>
          </cell>
        </row>
        <row r="2900">
          <cell r="A2900" t="str">
            <v>12474-32</v>
          </cell>
          <cell r="B2900" t="str">
            <v>N</v>
          </cell>
          <cell r="C2900" t="str">
            <v>Active</v>
          </cell>
          <cell r="D2900" t="str">
            <v>G - Core Salaries - Genetics</v>
          </cell>
          <cell r="E2900" t="str">
            <v>Ekaterini Nesbitt</v>
          </cell>
          <cell r="F2900">
            <v>73050</v>
          </cell>
        </row>
        <row r="2901">
          <cell r="A2901" t="str">
            <v>12474-33</v>
          </cell>
          <cell r="B2901" t="str">
            <v>N</v>
          </cell>
          <cell r="C2901" t="str">
            <v>Active</v>
          </cell>
          <cell r="D2901" t="str">
            <v>G- Cost recovery from grants</v>
          </cell>
          <cell r="E2901" t="str">
            <v>Melanie Rose Monteiro</v>
          </cell>
          <cell r="F2901">
            <v>73050</v>
          </cell>
        </row>
        <row r="2902">
          <cell r="A2902" t="str">
            <v>12474-34</v>
          </cell>
          <cell r="B2902" t="str">
            <v>N</v>
          </cell>
          <cell r="C2902" t="str">
            <v>Active</v>
          </cell>
          <cell r="D2902" t="str">
            <v>G - Electron Microscopy</v>
          </cell>
          <cell r="E2902" t="str">
            <v>Maria McGlynn</v>
          </cell>
          <cell r="F2902">
            <v>73050</v>
          </cell>
        </row>
        <row r="2903">
          <cell r="A2903" t="str">
            <v>12474-35</v>
          </cell>
          <cell r="B2903" t="str">
            <v>N</v>
          </cell>
          <cell r="C2903" t="str">
            <v>Active</v>
          </cell>
          <cell r="D2903" t="str">
            <v>Light Microscopy Non Pay Expenditure</v>
          </cell>
          <cell r="E2903" t="str">
            <v>Gregory Perry</v>
          </cell>
          <cell r="F2903">
            <v>73050</v>
          </cell>
        </row>
        <row r="2904">
          <cell r="A2904" t="str">
            <v>12475-10</v>
          </cell>
          <cell r="B2904" t="str">
            <v>N</v>
          </cell>
          <cell r="C2904" t="str">
            <v>Active</v>
          </cell>
          <cell r="D2904" t="str">
            <v>G - Core Salaries - IMBE Administration</v>
          </cell>
          <cell r="E2904" t="str">
            <v>Jane Lousie Saffell</v>
          </cell>
          <cell r="F2904">
            <v>73050</v>
          </cell>
        </row>
        <row r="2905">
          <cell r="A2905" t="str">
            <v>12475-11</v>
          </cell>
          <cell r="B2905" t="str">
            <v>N</v>
          </cell>
          <cell r="C2905" t="str">
            <v>Active</v>
          </cell>
          <cell r="D2905" t="str">
            <v>G - Core Salaries - Anatomy</v>
          </cell>
          <cell r="E2905" t="str">
            <v>Jane Lousie Saffell</v>
          </cell>
          <cell r="F2905">
            <v>73050</v>
          </cell>
        </row>
        <row r="2906">
          <cell r="A2906" t="str">
            <v>12475-12</v>
          </cell>
          <cell r="B2906" t="str">
            <v>C</v>
          </cell>
          <cell r="C2906" t="str">
            <v>Closed</v>
          </cell>
          <cell r="D2906" t="str">
            <v>HEFCE funded Salaries - Human Genetics</v>
          </cell>
          <cell r="E2906" t="str">
            <v>Sheryl Lee Pond</v>
          </cell>
          <cell r="F2906">
            <v>73050</v>
          </cell>
        </row>
        <row r="2907">
          <cell r="A2907" t="str">
            <v>12476-10</v>
          </cell>
          <cell r="B2907" t="str">
            <v>C</v>
          </cell>
          <cell r="C2907" t="str">
            <v>Closed</v>
          </cell>
          <cell r="D2907" t="str">
            <v>R - Stratification of the risk of re-intervention after Endovascular Aneurysm Repair, and rationalisation of post-operative surveillance</v>
          </cell>
          <cell r="E2907" t="str">
            <v>Alan Prasana Karthikesalingam</v>
          </cell>
          <cell r="F2907">
            <v>41509</v>
          </cell>
        </row>
        <row r="2908">
          <cell r="A2908" t="str">
            <v>12477-10</v>
          </cell>
          <cell r="B2908" t="str">
            <v>C</v>
          </cell>
          <cell r="C2908" t="str">
            <v>Closed</v>
          </cell>
          <cell r="D2908" t="str">
            <v>R - Progressing classification and understanding of primary Lymphoedema by genetic analysis of patient cohorts</v>
          </cell>
          <cell r="E2908" t="str">
            <v>Stephen Jeffery</v>
          </cell>
          <cell r="F2908">
            <v>41858</v>
          </cell>
        </row>
        <row r="2909">
          <cell r="A2909" t="str">
            <v>12478-10</v>
          </cell>
          <cell r="B2909" t="str">
            <v>C</v>
          </cell>
          <cell r="C2909" t="str">
            <v>Closed</v>
          </cell>
          <cell r="D2909" t="str">
            <v>F - Sports Cardiology Discretionary Fund</v>
          </cell>
          <cell r="E2909" t="str">
            <v>Sanjay Sharma</v>
          </cell>
          <cell r="F2909">
            <v>73050</v>
          </cell>
        </row>
        <row r="2910">
          <cell r="A2910" t="str">
            <v>12479-10</v>
          </cell>
          <cell r="B2910" t="str">
            <v>C</v>
          </cell>
          <cell r="C2910" t="str">
            <v>Closed</v>
          </cell>
          <cell r="D2910" t="str">
            <v>R - To develop appropriate measures for the quality of medical care and prescribing in Care Homes</v>
          </cell>
          <cell r="E2910" t="str">
            <v>Sunil Mulji Shah</v>
          </cell>
          <cell r="F2910">
            <v>41508</v>
          </cell>
        </row>
        <row r="2911">
          <cell r="A2911" t="str">
            <v>12480-10</v>
          </cell>
          <cell r="B2911" t="str">
            <v>C</v>
          </cell>
          <cell r="C2911" t="str">
            <v>Closed</v>
          </cell>
          <cell r="D2911" t="str">
            <v>G - HEFCE funded Salaries - BMS Teaching</v>
          </cell>
          <cell r="E2911" t="str">
            <v>Sheryl Lee Pond</v>
          </cell>
          <cell r="F2911">
            <v>73050</v>
          </cell>
        </row>
        <row r="2912">
          <cell r="A2912" t="str">
            <v>12480-11</v>
          </cell>
          <cell r="B2912" t="str">
            <v>C</v>
          </cell>
          <cell r="C2912" t="str">
            <v>Closed</v>
          </cell>
          <cell r="D2912" t="str">
            <v>G - HEFCE funded Salaries - Reproductive &amp; Developmental Biology</v>
          </cell>
          <cell r="E2912" t="str">
            <v>Sheryl Lee Pond</v>
          </cell>
          <cell r="F2912">
            <v>73050</v>
          </cell>
        </row>
        <row r="2913">
          <cell r="A2913" t="str">
            <v>12480-12</v>
          </cell>
          <cell r="B2913" t="str">
            <v>C</v>
          </cell>
          <cell r="C2913" t="str">
            <v>Closed</v>
          </cell>
          <cell r="D2913" t="str">
            <v>G - HEFCE funded Salaries - Molecular Cell Biology</v>
          </cell>
          <cell r="E2913" t="str">
            <v>Sheryl Lee Pond</v>
          </cell>
          <cell r="F2913">
            <v>73050</v>
          </cell>
        </row>
        <row r="2914">
          <cell r="A2914" t="str">
            <v>12480-13</v>
          </cell>
          <cell r="B2914" t="str">
            <v>C</v>
          </cell>
          <cell r="C2914" t="str">
            <v>Closed</v>
          </cell>
          <cell r="D2914" t="str">
            <v>G - Genomics Cell Bank Funding</v>
          </cell>
          <cell r="E2914" t="str">
            <v>Sheryl Lee Pond</v>
          </cell>
          <cell r="F2914">
            <v>73050</v>
          </cell>
        </row>
        <row r="2915">
          <cell r="A2915" t="str">
            <v>12480-14</v>
          </cell>
          <cell r="B2915" t="str">
            <v>N</v>
          </cell>
          <cell r="C2915" t="str">
            <v>Active</v>
          </cell>
          <cell r="D2915" t="str">
            <v>G - Core Salaries - Clinical Communication</v>
          </cell>
          <cell r="E2915" t="str">
            <v>Jane Lousie Saffell</v>
          </cell>
          <cell r="F2915">
            <v>73050</v>
          </cell>
        </row>
        <row r="2916">
          <cell r="A2916" t="str">
            <v>12480-15</v>
          </cell>
          <cell r="B2916" t="str">
            <v>N</v>
          </cell>
          <cell r="C2916" t="str">
            <v>Active</v>
          </cell>
          <cell r="D2916" t="str">
            <v>G - Core Salaries - Medicine</v>
          </cell>
          <cell r="E2916" t="str">
            <v>Jane Lousie Saffell</v>
          </cell>
          <cell r="F2916">
            <v>73050</v>
          </cell>
        </row>
        <row r="2917">
          <cell r="A2917" t="str">
            <v>12480-16</v>
          </cell>
          <cell r="B2917" t="str">
            <v>N</v>
          </cell>
          <cell r="C2917" t="str">
            <v>Active</v>
          </cell>
          <cell r="D2917" t="str">
            <v>G - Core Salaries - Clinical Skills</v>
          </cell>
          <cell r="E2917" t="str">
            <v>Jane Lousie Saffell</v>
          </cell>
          <cell r="F2917">
            <v>73050</v>
          </cell>
        </row>
        <row r="2918">
          <cell r="A2918" t="str">
            <v>12480-17</v>
          </cell>
          <cell r="B2918" t="str">
            <v>N</v>
          </cell>
          <cell r="C2918" t="str">
            <v>Active</v>
          </cell>
          <cell r="D2918" t="str">
            <v>G - Core Salaries - Primary Care</v>
          </cell>
          <cell r="E2918" t="str">
            <v>Jane Lousie Saffell</v>
          </cell>
          <cell r="F2918">
            <v>73050</v>
          </cell>
        </row>
        <row r="2919">
          <cell r="A2919" t="str">
            <v>12480-18</v>
          </cell>
          <cell r="B2919" t="str">
            <v>N</v>
          </cell>
          <cell r="C2919" t="str">
            <v>Active</v>
          </cell>
          <cell r="D2919" t="str">
            <v>G - Core Salaries - Clinical Sciences</v>
          </cell>
          <cell r="E2919" t="str">
            <v>Jane Lousie Saffell</v>
          </cell>
          <cell r="F2919">
            <v>73050</v>
          </cell>
        </row>
        <row r="2920">
          <cell r="A2920" t="str">
            <v>12480-19</v>
          </cell>
          <cell r="B2920" t="str">
            <v>N</v>
          </cell>
          <cell r="C2920" t="str">
            <v>Active</v>
          </cell>
          <cell r="D2920" t="str">
            <v>G - Core Salaries - Biomedical Sciences</v>
          </cell>
          <cell r="E2920" t="str">
            <v>Jane Lousie Saffell</v>
          </cell>
          <cell r="F2920">
            <v>73050</v>
          </cell>
        </row>
        <row r="2921">
          <cell r="A2921" t="str">
            <v>12480-20</v>
          </cell>
          <cell r="B2921" t="str">
            <v>N</v>
          </cell>
          <cell r="C2921" t="str">
            <v>Active</v>
          </cell>
          <cell r="D2921" t="str">
            <v>G - Core Salaries - Psych-Behav-Sociol</v>
          </cell>
          <cell r="E2921" t="str">
            <v>Jane Lousie Saffell</v>
          </cell>
          <cell r="F2921">
            <v>73050</v>
          </cell>
        </row>
        <row r="2922">
          <cell r="A2922" t="str">
            <v>12480-21</v>
          </cell>
          <cell r="B2922" t="str">
            <v>N</v>
          </cell>
          <cell r="C2922" t="str">
            <v>Active</v>
          </cell>
          <cell r="D2922" t="str">
            <v>G - Core Salaries - Innovation &amp; Development</v>
          </cell>
          <cell r="E2922" t="str">
            <v>Jane Lousie Saffell</v>
          </cell>
          <cell r="F2922">
            <v>73050</v>
          </cell>
        </row>
        <row r="2923">
          <cell r="A2923" t="str">
            <v>12480-22</v>
          </cell>
          <cell r="B2923" t="str">
            <v>N</v>
          </cell>
          <cell r="C2923" t="str">
            <v>Active</v>
          </cell>
          <cell r="D2923" t="str">
            <v>G - Core Salaries - MBBS Clinical Teachers</v>
          </cell>
          <cell r="E2923" t="str">
            <v>Jane Lousie Saffell</v>
          </cell>
          <cell r="F2923">
            <v>73050</v>
          </cell>
        </row>
        <row r="2924">
          <cell r="A2924" t="str">
            <v>12480-23</v>
          </cell>
          <cell r="B2924" t="str">
            <v>N</v>
          </cell>
          <cell r="C2924" t="str">
            <v>Active</v>
          </cell>
          <cell r="D2924" t="str">
            <v>G - Core Salaries - Life Sciences</v>
          </cell>
          <cell r="E2924" t="str">
            <v>Jane Lousie Saffell</v>
          </cell>
          <cell r="F2924">
            <v>73050</v>
          </cell>
        </row>
        <row r="2925">
          <cell r="A2925" t="str">
            <v>12480-24</v>
          </cell>
          <cell r="B2925" t="str">
            <v>N</v>
          </cell>
          <cell r="C2925" t="str">
            <v>Active</v>
          </cell>
          <cell r="D2925" t="str">
            <v>G - Core Salaries - Integrated Teaching</v>
          </cell>
          <cell r="E2925" t="str">
            <v>Jane Lousie Saffell</v>
          </cell>
          <cell r="F2925">
            <v>73050</v>
          </cell>
        </row>
        <row r="2926">
          <cell r="A2926" t="str">
            <v>12480-25</v>
          </cell>
          <cell r="B2926" t="str">
            <v>N</v>
          </cell>
          <cell r="C2926" t="str">
            <v>Active</v>
          </cell>
          <cell r="D2926" t="str">
            <v>G - Core Salaries - e-Learning</v>
          </cell>
          <cell r="E2926" t="str">
            <v>Jane Lousie Saffell</v>
          </cell>
          <cell r="F2926">
            <v>73050</v>
          </cell>
        </row>
        <row r="2927">
          <cell r="A2927" t="str">
            <v>12480-26</v>
          </cell>
          <cell r="B2927" t="str">
            <v>N</v>
          </cell>
          <cell r="C2927" t="str">
            <v>Active</v>
          </cell>
          <cell r="D2927" t="str">
            <v>G - Core Salaries - Healthcare Sciences</v>
          </cell>
          <cell r="E2927" t="str">
            <v>Jane Lousie Saffell</v>
          </cell>
          <cell r="F2927">
            <v>73050</v>
          </cell>
        </row>
        <row r="2928">
          <cell r="A2928" t="str">
            <v>12480-27</v>
          </cell>
          <cell r="B2928" t="str">
            <v>N</v>
          </cell>
          <cell r="C2928" t="str">
            <v>Active</v>
          </cell>
          <cell r="D2928" t="str">
            <v>G -Core Salaries - PostGraduate Administration</v>
          </cell>
          <cell r="E2928" t="str">
            <v>Jane Lousie Saffell</v>
          </cell>
          <cell r="F2928">
            <v>73050</v>
          </cell>
        </row>
        <row r="2929">
          <cell r="A2929" t="str">
            <v>12480-28</v>
          </cell>
          <cell r="B2929" t="str">
            <v>N</v>
          </cell>
          <cell r="C2929" t="str">
            <v>Active</v>
          </cell>
          <cell r="D2929" t="str">
            <v>G - CBL Tutor costs</v>
          </cell>
          <cell r="E2929" t="str">
            <v>Colin Smith</v>
          </cell>
          <cell r="F2929">
            <v>73050</v>
          </cell>
        </row>
        <row r="2930">
          <cell r="A2930" t="str">
            <v>12480-29</v>
          </cell>
          <cell r="B2930" t="str">
            <v>N</v>
          </cell>
          <cell r="C2930" t="str">
            <v>Active</v>
          </cell>
          <cell r="D2930" t="str">
            <v>G - Core Salaries - Science Programmes Administration</v>
          </cell>
          <cell r="E2930" t="str">
            <v>Jane Lousie Saffell</v>
          </cell>
          <cell r="F2930">
            <v>73050</v>
          </cell>
        </row>
        <row r="2931">
          <cell r="A2931" t="str">
            <v>12480-30</v>
          </cell>
          <cell r="B2931" t="str">
            <v>N</v>
          </cell>
          <cell r="C2931" t="str">
            <v>Active</v>
          </cell>
          <cell r="D2931" t="str">
            <v>G - Core Salaries- Molecular Biology</v>
          </cell>
          <cell r="E2931" t="str">
            <v>Jane Lousie Saffell</v>
          </cell>
          <cell r="F2931">
            <v>73050</v>
          </cell>
        </row>
        <row r="2932">
          <cell r="A2932" t="str">
            <v>12480-31</v>
          </cell>
          <cell r="B2932" t="str">
            <v>N</v>
          </cell>
          <cell r="C2932" t="str">
            <v>Active</v>
          </cell>
          <cell r="D2932" t="str">
            <v>G - Core Salaries- Cell Biology</v>
          </cell>
          <cell r="E2932" t="str">
            <v>Jane Lousie Saffell</v>
          </cell>
          <cell r="F2932">
            <v>73050</v>
          </cell>
        </row>
        <row r="2933">
          <cell r="A2933" t="str">
            <v>12480-32</v>
          </cell>
          <cell r="B2933" t="str">
            <v>N</v>
          </cell>
          <cell r="C2933" t="str">
            <v>Active</v>
          </cell>
          <cell r="D2933" t="str">
            <v>G - Core Salaries- Physiology</v>
          </cell>
          <cell r="E2933" t="str">
            <v>Jane Lousie Saffell</v>
          </cell>
          <cell r="F2933">
            <v>73050</v>
          </cell>
        </row>
        <row r="2934">
          <cell r="A2934" t="str">
            <v>12481-10</v>
          </cell>
          <cell r="B2934" t="str">
            <v>C</v>
          </cell>
          <cell r="C2934" t="str">
            <v>Closed</v>
          </cell>
          <cell r="D2934" t="str">
            <v>R - Ischaemic stroke genome wide association study (Univ of Maryland)</v>
          </cell>
          <cell r="E2934" t="str">
            <v>Hugh Stephen Markus</v>
          </cell>
          <cell r="F2934">
            <v>42216</v>
          </cell>
        </row>
        <row r="2935">
          <cell r="A2935" t="str">
            <v>12482-10</v>
          </cell>
          <cell r="B2935" t="str">
            <v>C</v>
          </cell>
          <cell r="C2935" t="str">
            <v>Closed</v>
          </cell>
          <cell r="D2935" t="str">
            <v>R - Next generation sequencing of inherited cardiac conditions: future diagnostic and novel genetic loci in sudden arrhythmic death syndrome</v>
          </cell>
          <cell r="E2935" t="str">
            <v>Elijah Raphael Behr</v>
          </cell>
          <cell r="F2935">
            <v>41680</v>
          </cell>
        </row>
        <row r="2936">
          <cell r="A2936" t="str">
            <v>12483-10</v>
          </cell>
          <cell r="B2936" t="str">
            <v>C</v>
          </cell>
          <cell r="C2936" t="str">
            <v>Closed</v>
          </cell>
          <cell r="D2936" t="str">
            <v>G - International Development</v>
          </cell>
          <cell r="E2936" t="str">
            <v>James Peter Hallinan</v>
          </cell>
          <cell r="F2936">
            <v>73050</v>
          </cell>
        </row>
        <row r="2937">
          <cell r="A2937" t="str">
            <v>12483-11</v>
          </cell>
          <cell r="B2937" t="str">
            <v>C</v>
          </cell>
          <cell r="C2937" t="str">
            <v>Closed</v>
          </cell>
          <cell r="D2937" t="str">
            <v>G - West Focus Consortium Park Board</v>
          </cell>
          <cell r="E2937" t="str">
            <v>James Peter Hallinan</v>
          </cell>
          <cell r="F2937">
            <v>73050</v>
          </cell>
        </row>
        <row r="2938">
          <cell r="A2938" t="str">
            <v>12483-12</v>
          </cell>
          <cell r="B2938" t="str">
            <v>N</v>
          </cell>
          <cell r="C2938" t="str">
            <v>Active</v>
          </cell>
          <cell r="D2938" t="str">
            <v>G - Enterprise Fund</v>
          </cell>
          <cell r="E2938" t="str">
            <v>Mark Stephen Cranmer</v>
          </cell>
          <cell r="F2938">
            <v>73050</v>
          </cell>
        </row>
        <row r="2939">
          <cell r="A2939" t="str">
            <v>12483-13</v>
          </cell>
          <cell r="B2939" t="str">
            <v>C</v>
          </cell>
          <cell r="C2939" t="str">
            <v>Closed</v>
          </cell>
          <cell r="D2939" t="str">
            <v>G - Information Resources</v>
          </cell>
          <cell r="E2939" t="str">
            <v>James Peter Hallinan</v>
          </cell>
          <cell r="F2939">
            <v>73050</v>
          </cell>
        </row>
        <row r="2940">
          <cell r="A2940" t="str">
            <v>12483-14</v>
          </cell>
          <cell r="B2940" t="str">
            <v>N</v>
          </cell>
          <cell r="C2940" t="str">
            <v>Active</v>
          </cell>
          <cell r="D2940" t="str">
            <v>G - Patents and Legal Costs</v>
          </cell>
          <cell r="E2940" t="str">
            <v>Mark Stephen Cranmer</v>
          </cell>
          <cell r="F2940">
            <v>73050</v>
          </cell>
        </row>
        <row r="2941">
          <cell r="A2941" t="str">
            <v>12483-15</v>
          </cell>
          <cell r="B2941" t="str">
            <v>C</v>
          </cell>
          <cell r="C2941" t="str">
            <v>Closed</v>
          </cell>
          <cell r="D2941" t="str">
            <v>G - PR and Marketing</v>
          </cell>
          <cell r="E2941" t="str">
            <v>James Peter Hallinan</v>
          </cell>
          <cell r="F2941">
            <v>73050</v>
          </cell>
        </row>
        <row r="2942">
          <cell r="A2942" t="str">
            <v>12483-16</v>
          </cell>
          <cell r="B2942" t="str">
            <v>C</v>
          </cell>
          <cell r="C2942" t="str">
            <v>Closed</v>
          </cell>
          <cell r="D2942" t="str">
            <v>Enterprise Board</v>
          </cell>
          <cell r="E2942" t="str">
            <v>Nicholas Harris</v>
          </cell>
          <cell r="F2942">
            <v>73050</v>
          </cell>
        </row>
        <row r="2943">
          <cell r="A2943" t="str">
            <v>12483-17</v>
          </cell>
          <cell r="B2943" t="str">
            <v>C</v>
          </cell>
          <cell r="C2943" t="str">
            <v>Closed</v>
          </cell>
          <cell r="D2943" t="str">
            <v>G - Training - Academic Staff &amp; Students</v>
          </cell>
          <cell r="E2943" t="str">
            <v>James Peter Hallinan</v>
          </cell>
          <cell r="F2943">
            <v>73050</v>
          </cell>
        </row>
        <row r="2944">
          <cell r="A2944" t="str">
            <v>12483-18</v>
          </cell>
          <cell r="B2944" t="str">
            <v>C</v>
          </cell>
          <cell r="C2944" t="str">
            <v>Closed</v>
          </cell>
          <cell r="D2944" t="str">
            <v>G - Divisional Enterprise Support</v>
          </cell>
          <cell r="E2944" t="str">
            <v>James Peter Hallinan</v>
          </cell>
          <cell r="F2944">
            <v>73050</v>
          </cell>
        </row>
        <row r="2945">
          <cell r="A2945" t="str">
            <v>12483-19</v>
          </cell>
          <cell r="B2945" t="str">
            <v>C</v>
          </cell>
          <cell r="C2945" t="str">
            <v>Closed</v>
          </cell>
          <cell r="D2945" t="str">
            <v>G - Training - Core Team</v>
          </cell>
          <cell r="E2945" t="str">
            <v>James Peter Hallinan</v>
          </cell>
          <cell r="F2945">
            <v>73050</v>
          </cell>
        </row>
        <row r="2946">
          <cell r="A2946" t="str">
            <v>12483-20</v>
          </cell>
          <cell r="B2946" t="str">
            <v>N</v>
          </cell>
          <cell r="C2946" t="str">
            <v>Active</v>
          </cell>
          <cell r="D2946" t="str">
            <v>G - JREO patent costs</v>
          </cell>
          <cell r="E2946" t="str">
            <v>Mark Stephen Cranmer</v>
          </cell>
          <cell r="F2946">
            <v>73050</v>
          </cell>
        </row>
        <row r="2947">
          <cell r="A2947" t="str">
            <v>12483-21</v>
          </cell>
          <cell r="B2947" t="str">
            <v>N</v>
          </cell>
          <cell r="C2947" t="str">
            <v>Active</v>
          </cell>
          <cell r="D2947" t="str">
            <v>G - Enterprise Centre - Core Team Salaries</v>
          </cell>
          <cell r="E2947" t="str">
            <v>Mark Stephen Cranmer</v>
          </cell>
          <cell r="F2947">
            <v>73050</v>
          </cell>
        </row>
        <row r="2948">
          <cell r="A2948" t="str">
            <v>12483-22</v>
          </cell>
          <cell r="B2948" t="str">
            <v>C</v>
          </cell>
          <cell r="C2948" t="str">
            <v>Closed</v>
          </cell>
          <cell r="D2948" t="str">
            <v>G - External Consultant</v>
          </cell>
          <cell r="E2948" t="str">
            <v>James Peter Hallinan</v>
          </cell>
          <cell r="F2948">
            <v>73050</v>
          </cell>
        </row>
        <row r="2949">
          <cell r="A2949" t="str">
            <v>12484-10</v>
          </cell>
          <cell r="B2949" t="str">
            <v>C</v>
          </cell>
          <cell r="C2949" t="str">
            <v>Closed</v>
          </cell>
          <cell r="D2949" t="str">
            <v>R - Intravaginal practices in Tanzania and Uganda: Relationships with the vaginal microenvironment, HIV and other STIs</v>
          </cell>
          <cell r="E2949" t="str">
            <v>Gary Russell Coulton</v>
          </cell>
          <cell r="F2949">
            <v>41146</v>
          </cell>
        </row>
        <row r="2950">
          <cell r="A2950" t="str">
            <v>12485-10</v>
          </cell>
          <cell r="B2950" t="str">
            <v>N</v>
          </cell>
          <cell r="C2950" t="str">
            <v>Active</v>
          </cell>
          <cell r="D2950" t="str">
            <v>C - ASI Internal Stores Purchasing</v>
          </cell>
          <cell r="E2950" t="str">
            <v>Atholl Johnston</v>
          </cell>
          <cell r="F2950">
            <v>73050</v>
          </cell>
        </row>
        <row r="2951">
          <cell r="A2951" t="str">
            <v>12486-10</v>
          </cell>
          <cell r="B2951" t="str">
            <v>C</v>
          </cell>
          <cell r="C2951" t="str">
            <v>Closed</v>
          </cell>
          <cell r="D2951" t="str">
            <v>R - Student Elective Prize 2011</v>
          </cell>
          <cell r="E2951" t="str">
            <v>A Fiona Broxton</v>
          </cell>
          <cell r="F2951">
            <v>41250</v>
          </cell>
        </row>
        <row r="2952">
          <cell r="A2952" t="str">
            <v>12487-10</v>
          </cell>
          <cell r="B2952" t="str">
            <v>C</v>
          </cell>
          <cell r="C2952" t="str">
            <v>Closed</v>
          </cell>
          <cell r="D2952" t="str">
            <v>R - A phase III randomised controlled trial of oralfluconazole plus flucytosine versus amphoter B-based therapy for one or two weeks for initial treatment of HIV-associated cryptococcal meningitis SGUL part</v>
          </cell>
          <cell r="E2952" t="str">
            <v>Thomas Stephen Harrison</v>
          </cell>
          <cell r="F2952">
            <v>43524</v>
          </cell>
        </row>
        <row r="2953">
          <cell r="A2953" t="str">
            <v>12487-11</v>
          </cell>
          <cell r="B2953" t="str">
            <v>C</v>
          </cell>
          <cell r="C2953" t="str">
            <v>Closed</v>
          </cell>
          <cell r="D2953" t="str">
            <v>R - A phase III randomised controlled trial of oralfluconazole plus flucytosine versus amphoter B-based therapy for one or two weeks for initial treatment of HIV-associated cryptococcal meningitis African partners</v>
          </cell>
          <cell r="E2953" t="str">
            <v>Thomas Stephen Harrison</v>
          </cell>
          <cell r="F2953">
            <v>43281</v>
          </cell>
        </row>
        <row r="2954">
          <cell r="A2954" t="str">
            <v>12487-12</v>
          </cell>
          <cell r="B2954" t="str">
            <v>C</v>
          </cell>
          <cell r="C2954" t="str">
            <v>Closed</v>
          </cell>
          <cell r="D2954" t="str">
            <v>R - A phase III randomised controlled trial of oralfluconazole plus flucytosine versus amphoter B-based therapy for one or two weeks for initial treatment of HIV-associated cryptococcal meningitis UK partners</v>
          </cell>
          <cell r="E2954" t="str">
            <v>Thomas Stephen Harrison</v>
          </cell>
          <cell r="F2954">
            <v>43524</v>
          </cell>
        </row>
        <row r="2955">
          <cell r="A2955" t="str">
            <v>12487-13</v>
          </cell>
          <cell r="B2955" t="str">
            <v>C</v>
          </cell>
          <cell r="C2955" t="str">
            <v>Closed</v>
          </cell>
          <cell r="D2955" t="str">
            <v>R - A phase III randomised controlled trial of oralfluconazole plus flucytosine versus amphoter B-based therapy for o</v>
          </cell>
          <cell r="E2955" t="str">
            <v>Thomas Stephen Harrison</v>
          </cell>
          <cell r="F2955">
            <v>43281</v>
          </cell>
        </row>
        <row r="2956">
          <cell r="A2956" t="str">
            <v>12487-14</v>
          </cell>
          <cell r="B2956" t="str">
            <v>C</v>
          </cell>
          <cell r="C2956" t="str">
            <v>Closed</v>
          </cell>
          <cell r="D2956" t="str">
            <v>R - A phase III randomised controlled trial of oralfluconazole plus flucytosine versus amphoter B-based therapy for o</v>
          </cell>
          <cell r="E2956" t="str">
            <v>Thomas Stephen Harrison</v>
          </cell>
          <cell r="F2956">
            <v>43190</v>
          </cell>
        </row>
        <row r="2957">
          <cell r="A2957" t="str">
            <v>12487-15</v>
          </cell>
          <cell r="B2957" t="str">
            <v>C</v>
          </cell>
          <cell r="C2957" t="str">
            <v>Closed</v>
          </cell>
          <cell r="D2957" t="str">
            <v>R - A phase III randomised controlled trial of oralfluconazole plus flucytosine versus amphoter B-based therapy for o</v>
          </cell>
          <cell r="E2957" t="str">
            <v>Thomas Stephen Harrison</v>
          </cell>
          <cell r="F2957">
            <v>43281</v>
          </cell>
        </row>
        <row r="2958">
          <cell r="A2958" t="str">
            <v>12487-16</v>
          </cell>
          <cell r="B2958" t="str">
            <v>C</v>
          </cell>
          <cell r="C2958" t="str">
            <v>Closed</v>
          </cell>
          <cell r="D2958" t="str">
            <v>R - A phase III randomised controlled trial of oralfluconazole plus flucytosine versus amphoter B-based therapy for o</v>
          </cell>
          <cell r="E2958" t="str">
            <v>Thomas Stephen Harrison</v>
          </cell>
          <cell r="F2958">
            <v>43281</v>
          </cell>
        </row>
        <row r="2959">
          <cell r="A2959" t="str">
            <v>12487-17</v>
          </cell>
          <cell r="B2959" t="str">
            <v>C</v>
          </cell>
          <cell r="C2959" t="str">
            <v>Closed</v>
          </cell>
          <cell r="D2959" t="str">
            <v>R - A phase III randomised controlled trial of oralfluconazole plus flucytosine versus amphoter B-based therapy for o</v>
          </cell>
          <cell r="E2959" t="str">
            <v>Thomas Stephen Harrison</v>
          </cell>
          <cell r="F2959">
            <v>43281</v>
          </cell>
        </row>
        <row r="2960">
          <cell r="A2960" t="str">
            <v>12488-10</v>
          </cell>
          <cell r="B2960" t="str">
            <v>C</v>
          </cell>
          <cell r="C2960" t="str">
            <v>Closed</v>
          </cell>
          <cell r="D2960" t="str">
            <v>R - Nitrites in Acute Myocardial infarction</v>
          </cell>
          <cell r="E2960" t="str">
            <v>Juan Carlos Kaski</v>
          </cell>
          <cell r="F2960">
            <v>42295</v>
          </cell>
        </row>
        <row r="2961">
          <cell r="A2961" t="str">
            <v>12489-10</v>
          </cell>
          <cell r="B2961" t="str">
            <v>N</v>
          </cell>
          <cell r="C2961" t="str">
            <v>Active</v>
          </cell>
          <cell r="D2961" t="str">
            <v>F - Discretionary Fund - Dr L Anderson</v>
          </cell>
          <cell r="E2961" t="str">
            <v>Lisa Anderson</v>
          </cell>
          <cell r="F2961">
            <v>73050</v>
          </cell>
        </row>
        <row r="2962">
          <cell r="A2962" t="str">
            <v>12490-10</v>
          </cell>
          <cell r="B2962" t="str">
            <v>C</v>
          </cell>
          <cell r="C2962" t="str">
            <v>Closed</v>
          </cell>
          <cell r="D2962" t="str">
            <v>Visiting Research Fellow - Dr Yilmaz</v>
          </cell>
          <cell r="E2962" t="str">
            <v>Paul Wyatt Jones</v>
          </cell>
          <cell r="F2962">
            <v>73050</v>
          </cell>
        </row>
        <row r="2963">
          <cell r="A2963" t="str">
            <v>12491-10</v>
          </cell>
          <cell r="B2963" t="str">
            <v>N</v>
          </cell>
          <cell r="C2963" t="str">
            <v>Active</v>
          </cell>
          <cell r="D2963" t="str">
            <v>C - Halls Commercial Income and Expenditure</v>
          </cell>
          <cell r="E2963" t="str">
            <v>Matthew William Bull</v>
          </cell>
          <cell r="F2963">
            <v>73050</v>
          </cell>
        </row>
        <row r="2964">
          <cell r="A2964" t="str">
            <v>12491-11</v>
          </cell>
          <cell r="B2964" t="str">
            <v>C</v>
          </cell>
          <cell r="C2964" t="str">
            <v>Closed</v>
          </cell>
          <cell r="D2964" t="str">
            <v>C - Car Parking Income at Halls</v>
          </cell>
          <cell r="E2964" t="str">
            <v>Ian Spires</v>
          </cell>
          <cell r="F2964">
            <v>73050</v>
          </cell>
        </row>
        <row r="2965">
          <cell r="A2965" t="str">
            <v>12491-12</v>
          </cell>
          <cell r="B2965" t="str">
            <v>C</v>
          </cell>
          <cell r="C2965" t="str">
            <v>Closed</v>
          </cell>
          <cell r="D2965" t="str">
            <v>C - Cleaning Services to External Tennants &amp; Organisations</v>
          </cell>
          <cell r="E2965" t="str">
            <v>Ian Spires</v>
          </cell>
          <cell r="F2965">
            <v>73050</v>
          </cell>
        </row>
        <row r="2966">
          <cell r="A2966" t="str">
            <v>12491-13</v>
          </cell>
          <cell r="B2966" t="str">
            <v>C</v>
          </cell>
          <cell r="C2966" t="str">
            <v>Closed</v>
          </cell>
          <cell r="D2966" t="str">
            <v>G - Horton Halls- Vending Machine revenue</v>
          </cell>
          <cell r="E2966" t="str">
            <v>Ian Spires</v>
          </cell>
          <cell r="F2966">
            <v>73050</v>
          </cell>
        </row>
        <row r="2967">
          <cell r="A2967" t="str">
            <v>12491-14</v>
          </cell>
          <cell r="B2967" t="str">
            <v>C</v>
          </cell>
          <cell r="C2967" t="str">
            <v>Closed</v>
          </cell>
          <cell r="D2967" t="str">
            <v>C -Halls - Games Machine revenue</v>
          </cell>
          <cell r="E2967" t="str">
            <v>Ian Spires</v>
          </cell>
          <cell r="F2967">
            <v>73050</v>
          </cell>
        </row>
        <row r="2968">
          <cell r="A2968" t="str">
            <v>12491-15</v>
          </cell>
          <cell r="B2968" t="str">
            <v>C</v>
          </cell>
          <cell r="C2968" t="str">
            <v>Closed</v>
          </cell>
          <cell r="D2968" t="str">
            <v>C - Halls- Games Hire revenue</v>
          </cell>
          <cell r="E2968" t="str">
            <v>Derek Waldo Bannister</v>
          </cell>
          <cell r="F2968">
            <v>73050</v>
          </cell>
        </row>
        <row r="2969">
          <cell r="A2969" t="str">
            <v>12491-16</v>
          </cell>
          <cell r="B2969" t="str">
            <v>C</v>
          </cell>
          <cell r="C2969" t="str">
            <v>Closed</v>
          </cell>
          <cell r="D2969" t="str">
            <v>C - Halls Commercial letting cost</v>
          </cell>
          <cell r="E2969" t="str">
            <v>Ian Spires</v>
          </cell>
          <cell r="F2969">
            <v>42004</v>
          </cell>
        </row>
        <row r="2970">
          <cell r="A2970" t="str">
            <v>12491-17</v>
          </cell>
          <cell r="B2970" t="str">
            <v>C</v>
          </cell>
          <cell r="C2970" t="str">
            <v>Closed</v>
          </cell>
          <cell r="D2970" t="str">
            <v>C - TCN Summer Let</v>
          </cell>
          <cell r="E2970" t="str">
            <v>Ian Spires</v>
          </cell>
          <cell r="F2970">
            <v>41711</v>
          </cell>
        </row>
        <row r="2971">
          <cell r="A2971" t="str">
            <v>12492-10</v>
          </cell>
          <cell r="B2971" t="str">
            <v>C</v>
          </cell>
          <cell r="C2971" t="str">
            <v>Closed</v>
          </cell>
          <cell r="D2971" t="str">
            <v>R - Accelerated discovery of five genes involved in anencephaly and other brain malformations</v>
          </cell>
          <cell r="E2971" t="str">
            <v>Andrew Harry Crosby</v>
          </cell>
          <cell r="F2971">
            <v>42200</v>
          </cell>
        </row>
        <row r="2972">
          <cell r="A2972" t="str">
            <v>12493-10</v>
          </cell>
          <cell r="B2972" t="str">
            <v>C</v>
          </cell>
          <cell r="C2972" t="str">
            <v>Closed</v>
          </cell>
          <cell r="D2972" t="str">
            <v>R - Identification of a gene for an inherited form of Goldenhar Syndrome</v>
          </cell>
          <cell r="E2972" t="str">
            <v>Stephanie Janet Hazlehurst</v>
          </cell>
          <cell r="F2972">
            <v>41866</v>
          </cell>
        </row>
        <row r="2973">
          <cell r="A2973" t="str">
            <v>12494-10</v>
          </cell>
          <cell r="B2973" t="str">
            <v>C</v>
          </cell>
          <cell r="C2973" t="str">
            <v>Closed</v>
          </cell>
          <cell r="D2973" t="str">
            <v>G - Madingley Hall - GP Conference</v>
          </cell>
          <cell r="E2973" t="str">
            <v>Katherine Anne Pigott</v>
          </cell>
          <cell r="F2973">
            <v>73050</v>
          </cell>
        </row>
        <row r="2974">
          <cell r="A2974" t="str">
            <v>12495-10</v>
          </cell>
          <cell r="B2974" t="str">
            <v>C</v>
          </cell>
          <cell r="C2974" t="str">
            <v>Closed</v>
          </cell>
          <cell r="D2974" t="str">
            <v>R - Turnover, differentiation and senescence of CD8 memory T cells in vivo</v>
          </cell>
          <cell r="E2974" t="str">
            <v>Derek Clive Macallan</v>
          </cell>
          <cell r="F2974">
            <v>42888</v>
          </cell>
        </row>
        <row r="2975">
          <cell r="A2975" t="str">
            <v>12496-10</v>
          </cell>
          <cell r="B2975" t="str">
            <v>N</v>
          </cell>
          <cell r="C2975" t="str">
            <v>Active</v>
          </cell>
          <cell r="D2975" t="str">
            <v>R - FUTURE-PHARMA: Exploiting plants for the production of future generation recombinant pharmaceuticals</v>
          </cell>
          <cell r="E2975" t="str">
            <v>Julian Ma</v>
          </cell>
          <cell r="F2975">
            <v>43585</v>
          </cell>
        </row>
        <row r="2976">
          <cell r="A2976" t="str">
            <v>12496-11</v>
          </cell>
          <cell r="B2976" t="str">
            <v>N</v>
          </cell>
          <cell r="C2976" t="str">
            <v>Active</v>
          </cell>
          <cell r="D2976" t="str">
            <v>R - FUTURE-PHARMA: AAchen</v>
          </cell>
          <cell r="E2976" t="str">
            <v>Julian Ma</v>
          </cell>
          <cell r="F2976">
            <v>43496</v>
          </cell>
        </row>
        <row r="2977">
          <cell r="A2977" t="str">
            <v>12497-10</v>
          </cell>
          <cell r="B2977" t="str">
            <v>N</v>
          </cell>
          <cell r="C2977" t="str">
            <v>Active</v>
          </cell>
          <cell r="D2977" t="str">
            <v>G - BSc Healthcare Science</v>
          </cell>
          <cell r="E2977" t="str">
            <v>Karolina Ossowska</v>
          </cell>
          <cell r="F2977">
            <v>73050</v>
          </cell>
        </row>
        <row r="2978">
          <cell r="A2978" t="str">
            <v>12498-10</v>
          </cell>
          <cell r="B2978" t="str">
            <v>N</v>
          </cell>
          <cell r="C2978" t="str">
            <v>Active</v>
          </cell>
          <cell r="D2978" t="str">
            <v>G - Validation</v>
          </cell>
          <cell r="E2978" t="str">
            <v>Derek Baldwinson</v>
          </cell>
          <cell r="F2978">
            <v>73050</v>
          </cell>
        </row>
        <row r="2979">
          <cell r="A2979" t="str">
            <v>12499-10</v>
          </cell>
          <cell r="B2979" t="str">
            <v>C</v>
          </cell>
          <cell r="C2979" t="str">
            <v>Closed</v>
          </cell>
          <cell r="D2979" t="str">
            <v>R - Systemic review and quantitative meta-analysis of the evidence for associations between chronic and short-term exposure to outdoor air pollutants and health</v>
          </cell>
          <cell r="E2979" t="str">
            <v>Richard William Atkinson</v>
          </cell>
          <cell r="F2979">
            <v>42130</v>
          </cell>
        </row>
        <row r="2980">
          <cell r="A2980" t="str">
            <v>12499-11</v>
          </cell>
          <cell r="B2980" t="str">
            <v>C</v>
          </cell>
          <cell r="C2980" t="str">
            <v>Closed</v>
          </cell>
          <cell r="D2980" t="str">
            <v>R - Subcontract with KCL</v>
          </cell>
          <cell r="E2980" t="str">
            <v>Melanie Rose Monteiro</v>
          </cell>
          <cell r="F2980">
            <v>41502</v>
          </cell>
        </row>
        <row r="2981">
          <cell r="A2981" t="str">
            <v>12500-10</v>
          </cell>
          <cell r="B2981" t="str">
            <v>N</v>
          </cell>
          <cell r="C2981" t="str">
            <v>Active</v>
          </cell>
          <cell r="D2981" t="str">
            <v>G - Core Salaries - Academic Administration UG Prog</v>
          </cell>
          <cell r="E2981" t="str">
            <v>Jennifer Ruth Laws</v>
          </cell>
          <cell r="F2981">
            <v>73050</v>
          </cell>
        </row>
        <row r="2982">
          <cell r="A2982" t="str">
            <v>12500-11</v>
          </cell>
          <cell r="B2982" t="str">
            <v>N</v>
          </cell>
          <cell r="C2982" t="str">
            <v>Active</v>
          </cell>
          <cell r="D2982" t="str">
            <v>G - Core Salaries - Registry General</v>
          </cell>
          <cell r="E2982" t="str">
            <v>Jennifer Ruth Laws</v>
          </cell>
          <cell r="F2982">
            <v>73050</v>
          </cell>
        </row>
        <row r="2983">
          <cell r="A2983" t="str">
            <v>12501-10</v>
          </cell>
          <cell r="B2983" t="str">
            <v>C</v>
          </cell>
          <cell r="C2983" t="str">
            <v>Closed</v>
          </cell>
          <cell r="D2983" t="str">
            <v>HEFCE Funded Salaries - PG &amp; SS</v>
          </cell>
          <cell r="E2983" t="str">
            <v>Dean Aron Surtees</v>
          </cell>
          <cell r="F2983">
            <v>73050</v>
          </cell>
        </row>
        <row r="2984">
          <cell r="A2984" t="str">
            <v>12502-10</v>
          </cell>
          <cell r="B2984" t="str">
            <v>C</v>
          </cell>
          <cell r="C2984" t="str">
            <v>Closed</v>
          </cell>
          <cell r="D2984" t="str">
            <v>G - MSc Forensic Mental Health</v>
          </cell>
          <cell r="E2984" t="str">
            <v>Dean Aron Surtees</v>
          </cell>
          <cell r="F2984">
            <v>73050</v>
          </cell>
        </row>
        <row r="2985">
          <cell r="A2985" t="str">
            <v>12503-10</v>
          </cell>
          <cell r="B2985" t="str">
            <v>N</v>
          </cell>
          <cell r="C2985" t="str">
            <v>Active</v>
          </cell>
          <cell r="D2985" t="str">
            <v>G - Admissions -PG Admissions and Electives</v>
          </cell>
          <cell r="E2985" t="str">
            <v>Sarah Imogen De Gatacre</v>
          </cell>
          <cell r="F2985">
            <v>73050</v>
          </cell>
        </row>
        <row r="2986">
          <cell r="A2986" t="str">
            <v>12504-10</v>
          </cell>
          <cell r="B2986" t="str">
            <v>N</v>
          </cell>
          <cell r="C2986" t="str">
            <v>Active</v>
          </cell>
          <cell r="D2986" t="str">
            <v>G - Compliance- International Student Support</v>
          </cell>
          <cell r="E2986" t="str">
            <v>Elizabeth Witter</v>
          </cell>
          <cell r="F2986">
            <v>73050</v>
          </cell>
        </row>
        <row r="2987">
          <cell r="A2987" t="str">
            <v>12505-10</v>
          </cell>
          <cell r="B2987" t="str">
            <v>N</v>
          </cell>
          <cell r="C2987" t="str">
            <v>Active</v>
          </cell>
          <cell r="D2987" t="str">
            <v>G - Studentships - Dr K Everett</v>
          </cell>
          <cell r="E2987" t="str">
            <v>Kate Victoria Everett</v>
          </cell>
          <cell r="F2987">
            <v>73050</v>
          </cell>
        </row>
        <row r="2988">
          <cell r="A2988" t="str">
            <v>12506-10</v>
          </cell>
          <cell r="B2988" t="str">
            <v>C</v>
          </cell>
          <cell r="C2988" t="str">
            <v>Closed</v>
          </cell>
          <cell r="D2988" t="str">
            <v>R - Review, collation &amp; analysis of up-to-date epidemiological data for the European Lung White Book, 2nd edition</v>
          </cell>
          <cell r="E2988" t="str">
            <v>David Peter Strachan</v>
          </cell>
          <cell r="F2988">
            <v>41314</v>
          </cell>
        </row>
        <row r="2989">
          <cell r="A2989" t="str">
            <v>12507-10</v>
          </cell>
          <cell r="B2989" t="str">
            <v>C</v>
          </cell>
          <cell r="C2989" t="str">
            <v>Closed</v>
          </cell>
          <cell r="D2989" t="str">
            <v>R - The Effects of Acute Exercise on Tobacco Cravings and Withdrawal Symptoms in Pregnant Women</v>
          </cell>
          <cell r="E2989" t="str">
            <v>Michael Henry Ussher</v>
          </cell>
          <cell r="F2989">
            <v>41458</v>
          </cell>
        </row>
        <row r="2990">
          <cell r="A2990" t="str">
            <v>12508-10</v>
          </cell>
          <cell r="B2990" t="str">
            <v>C</v>
          </cell>
          <cell r="C2990" t="str">
            <v>Closed</v>
          </cell>
          <cell r="D2990" t="str">
            <v>R - The use of human soluble and cell-bound TRAIL in induction of apoptosis of pancreatic cancer cells</v>
          </cell>
          <cell r="E2990" t="str">
            <v>Androulla Elia</v>
          </cell>
          <cell r="F2990">
            <v>41517</v>
          </cell>
        </row>
        <row r="2991">
          <cell r="A2991" t="str">
            <v>12509-10</v>
          </cell>
          <cell r="B2991" t="str">
            <v>N</v>
          </cell>
          <cell r="C2991" t="str">
            <v>Active</v>
          </cell>
          <cell r="D2991" t="str">
            <v>R - Ventricular Pace Mapping Technology</v>
          </cell>
          <cell r="E2991" t="str">
            <v>Magdi Mohamed Saba</v>
          </cell>
          <cell r="F2991">
            <v>44563</v>
          </cell>
        </row>
        <row r="2992">
          <cell r="A2992" t="str">
            <v>12510-10</v>
          </cell>
          <cell r="B2992" t="str">
            <v>C</v>
          </cell>
          <cell r="C2992" t="str">
            <v>Closed</v>
          </cell>
          <cell r="D2992" t="str">
            <v>M - General Research - Matt Thompson</v>
          </cell>
          <cell r="E2992" t="str">
            <v>Matthew Merfyn Thompson</v>
          </cell>
          <cell r="F2992">
            <v>41851</v>
          </cell>
        </row>
        <row r="2993">
          <cell r="A2993" t="str">
            <v>12510-11</v>
          </cell>
          <cell r="B2993" t="str">
            <v>C</v>
          </cell>
          <cell r="C2993" t="str">
            <v>Closed</v>
          </cell>
          <cell r="D2993" t="str">
            <v>M - General Research - John Camm</v>
          </cell>
          <cell r="E2993" t="str">
            <v>Ekaterini Nesbitt</v>
          </cell>
          <cell r="F2993">
            <v>41851</v>
          </cell>
        </row>
        <row r="2994">
          <cell r="A2994" t="str">
            <v>12510-12</v>
          </cell>
          <cell r="B2994" t="str">
            <v>C</v>
          </cell>
          <cell r="C2994" t="str">
            <v>Closed</v>
          </cell>
          <cell r="D2994" t="str">
            <v>M - Research Funds - In memory of Martin Byne</v>
          </cell>
          <cell r="E2994" t="str">
            <v>Ekaterini Nesbitt</v>
          </cell>
          <cell r="F2994">
            <v>73050</v>
          </cell>
        </row>
        <row r="2995">
          <cell r="A2995" t="str">
            <v>12510-13</v>
          </cell>
          <cell r="B2995" t="str">
            <v>C</v>
          </cell>
          <cell r="C2995" t="str">
            <v>Closed</v>
          </cell>
          <cell r="D2995" t="str">
            <v>M - SWL Ac Health &amp; Soc Care System - A Karthikesalingam</v>
          </cell>
          <cell r="E2995" t="str">
            <v>Alan Prasana Karthikesalingam</v>
          </cell>
          <cell r="F2995">
            <v>73050</v>
          </cell>
        </row>
        <row r="2996">
          <cell r="A2996" t="str">
            <v>12510-14</v>
          </cell>
          <cell r="B2996" t="str">
            <v>C</v>
          </cell>
          <cell r="C2996" t="str">
            <v>Closed</v>
          </cell>
          <cell r="D2996" t="str">
            <v>M - General Research Funds - A Karthikesalingam</v>
          </cell>
          <cell r="E2996" t="str">
            <v>Alan Prasana Karthikesalingam</v>
          </cell>
          <cell r="F2996">
            <v>41851</v>
          </cell>
        </row>
        <row r="2997">
          <cell r="A2997" t="str">
            <v>12510-15</v>
          </cell>
          <cell r="B2997" t="str">
            <v>C</v>
          </cell>
          <cell r="C2997" t="str">
            <v>Closed</v>
          </cell>
          <cell r="D2997" t="str">
            <v>M - General Research Funds - Dr T F T Antonios</v>
          </cell>
          <cell r="E2997" t="str">
            <v>Tarek Francis Tewfik Antonios</v>
          </cell>
          <cell r="F2997">
            <v>41851</v>
          </cell>
        </row>
        <row r="2998">
          <cell r="A2998" t="str">
            <v>12510-16</v>
          </cell>
          <cell r="B2998" t="str">
            <v>C</v>
          </cell>
          <cell r="C2998" t="str">
            <v>Closed</v>
          </cell>
          <cell r="D2998" t="str">
            <v>M - General Research Funds - Dr R Bastiaenen</v>
          </cell>
          <cell r="E2998" t="str">
            <v>Rachel Bastiaenen</v>
          </cell>
          <cell r="F2998">
            <v>73050</v>
          </cell>
        </row>
        <row r="2999">
          <cell r="A2999" t="str">
            <v>12510-17</v>
          </cell>
          <cell r="B2999" t="str">
            <v>C</v>
          </cell>
          <cell r="C2999" t="str">
            <v>Closed</v>
          </cell>
          <cell r="D2999" t="str">
            <v>M - General Research Funds - Dr G W Cockerill</v>
          </cell>
          <cell r="E2999" t="str">
            <v>Gillian Wyndham Cockerill</v>
          </cell>
          <cell r="F2999">
            <v>41851</v>
          </cell>
        </row>
        <row r="3000">
          <cell r="A3000" t="str">
            <v>12510-18</v>
          </cell>
          <cell r="B3000" t="str">
            <v>C</v>
          </cell>
          <cell r="C3000" t="str">
            <v>Closed</v>
          </cell>
          <cell r="D3000" t="str">
            <v>M - General Research Funds - Dr A I De Souza</v>
          </cell>
          <cell r="E3000" t="str">
            <v>Ayesha Indira De Souza</v>
          </cell>
          <cell r="F3000">
            <v>73050</v>
          </cell>
        </row>
        <row r="3001">
          <cell r="A3001" t="str">
            <v>12510-19</v>
          </cell>
          <cell r="B3001" t="str">
            <v>C</v>
          </cell>
          <cell r="C3001" t="str">
            <v>Closed</v>
          </cell>
          <cell r="D3001" t="str">
            <v>M - General Research Funds - Dr I E Dumitriu</v>
          </cell>
          <cell r="E3001" t="str">
            <v>Ingrid Elena Dumitriu</v>
          </cell>
          <cell r="F3001">
            <v>73050</v>
          </cell>
        </row>
        <row r="3002">
          <cell r="A3002" t="str">
            <v>12510-20</v>
          </cell>
          <cell r="B3002" t="str">
            <v>C</v>
          </cell>
          <cell r="C3002" t="str">
            <v>Closed</v>
          </cell>
          <cell r="D3002" t="str">
            <v>M - General Research Funds - Mr R J Hinchliffe</v>
          </cell>
          <cell r="E3002" t="str">
            <v>Robert James Hinchliffe</v>
          </cell>
          <cell r="F3002">
            <v>41851</v>
          </cell>
        </row>
        <row r="3003">
          <cell r="A3003" t="str">
            <v>12510-21</v>
          </cell>
          <cell r="B3003" t="str">
            <v>C</v>
          </cell>
          <cell r="C3003" t="str">
            <v>Closed</v>
          </cell>
          <cell r="D3003" t="str">
            <v>M - General Research Funds - Professor J C Kaski</v>
          </cell>
          <cell r="E3003" t="str">
            <v>Juan Carlos Kaski</v>
          </cell>
          <cell r="F3003">
            <v>41851</v>
          </cell>
        </row>
        <row r="3004">
          <cell r="A3004" t="str">
            <v>12510-22</v>
          </cell>
          <cell r="B3004" t="str">
            <v>C</v>
          </cell>
          <cell r="C3004" t="str">
            <v>Closed</v>
          </cell>
          <cell r="D3004" t="str">
            <v>M - General Research Funds - Professor P S Mortimer</v>
          </cell>
          <cell r="E3004" t="str">
            <v>Peter Sydney Mortimer</v>
          </cell>
          <cell r="F3004">
            <v>41851</v>
          </cell>
        </row>
        <row r="3005">
          <cell r="A3005" t="str">
            <v>12510-23</v>
          </cell>
          <cell r="B3005" t="str">
            <v>C</v>
          </cell>
          <cell r="C3005" t="str">
            <v>Closed</v>
          </cell>
          <cell r="D3005" t="str">
            <v>M - General Research Funds - Professor S Sharma</v>
          </cell>
          <cell r="E3005" t="str">
            <v>Sanjay Sharma</v>
          </cell>
          <cell r="F3005">
            <v>73050</v>
          </cell>
        </row>
        <row r="3006">
          <cell r="A3006" t="str">
            <v>12510-24</v>
          </cell>
          <cell r="B3006" t="str">
            <v>C</v>
          </cell>
          <cell r="C3006" t="str">
            <v>Closed</v>
          </cell>
          <cell r="D3006" t="str">
            <v>M - General Research Funds - Dr E R Behr</v>
          </cell>
          <cell r="E3006" t="str">
            <v>Elijah Raphael Behr</v>
          </cell>
          <cell r="F3006">
            <v>41851</v>
          </cell>
        </row>
        <row r="3007">
          <cell r="A3007" t="str">
            <v>12510-25</v>
          </cell>
          <cell r="B3007" t="str">
            <v>C</v>
          </cell>
          <cell r="C3007" t="str">
            <v>Closed</v>
          </cell>
          <cell r="D3007" t="str">
            <v>M - General Research Funds - Dr A H Child</v>
          </cell>
          <cell r="E3007" t="str">
            <v>Anne Hawthorne Child</v>
          </cell>
          <cell r="F3007">
            <v>41851</v>
          </cell>
        </row>
        <row r="3008">
          <cell r="A3008" t="str">
            <v>12510-26</v>
          </cell>
          <cell r="B3008" t="str">
            <v>C</v>
          </cell>
          <cell r="C3008" t="str">
            <v>Closed</v>
          </cell>
          <cell r="D3008" t="str">
            <v>M - General Research Funds - Z Topham Salary Costs</v>
          </cell>
          <cell r="E3008" t="str">
            <v>Anne Hawthorne Child</v>
          </cell>
          <cell r="F3008">
            <v>41866</v>
          </cell>
        </row>
        <row r="3009">
          <cell r="A3009" t="str">
            <v>12510-27</v>
          </cell>
          <cell r="B3009" t="str">
            <v>N</v>
          </cell>
          <cell r="C3009" t="str">
            <v>Active</v>
          </cell>
          <cell r="D3009" t="str">
            <v>O - Marfan Trust funding</v>
          </cell>
          <cell r="E3009" t="str">
            <v>Deborah Joan Davidson</v>
          </cell>
          <cell r="F3009">
            <v>73050</v>
          </cell>
        </row>
        <row r="3010">
          <cell r="A3010" t="str">
            <v>12510-28</v>
          </cell>
          <cell r="B3010" t="str">
            <v>N</v>
          </cell>
          <cell r="C3010" t="str">
            <v>Active</v>
          </cell>
          <cell r="D3010" t="str">
            <v>O - Field Trust funding</v>
          </cell>
          <cell r="E3010" t="str">
            <v>Deborah Joan Davidson</v>
          </cell>
          <cell r="F3010">
            <v>73050</v>
          </cell>
        </row>
        <row r="3011">
          <cell r="A3011" t="str">
            <v>12510-29</v>
          </cell>
          <cell r="B3011" t="str">
            <v>C</v>
          </cell>
          <cell r="C3011" t="str">
            <v>Closed</v>
          </cell>
          <cell r="D3011" t="str">
            <v>M - General Research Funds - Dr V Carroll</v>
          </cell>
          <cell r="E3011" t="str">
            <v>Veronica Carroll</v>
          </cell>
          <cell r="F3011">
            <v>41851</v>
          </cell>
        </row>
        <row r="3012">
          <cell r="A3012" t="str">
            <v>12510-30</v>
          </cell>
          <cell r="B3012" t="str">
            <v>N</v>
          </cell>
          <cell r="C3012" t="str">
            <v>Active</v>
          </cell>
          <cell r="D3012" t="str">
            <v>O - Marfan Trust Research Funds - Dr A Child</v>
          </cell>
          <cell r="E3012" t="str">
            <v>Anne Hawthorne Child</v>
          </cell>
          <cell r="F3012">
            <v>72897</v>
          </cell>
        </row>
        <row r="3013">
          <cell r="A3013" t="str">
            <v>12511-10</v>
          </cell>
          <cell r="B3013" t="str">
            <v>C</v>
          </cell>
          <cell r="C3013" t="str">
            <v>Closed</v>
          </cell>
          <cell r="D3013" t="str">
            <v>M - General Research - Julian Ma</v>
          </cell>
          <cell r="E3013" t="str">
            <v>Julian Ma</v>
          </cell>
          <cell r="F3013">
            <v>41851</v>
          </cell>
        </row>
        <row r="3014">
          <cell r="A3014" t="str">
            <v>12511-11</v>
          </cell>
          <cell r="B3014" t="str">
            <v>C</v>
          </cell>
          <cell r="C3014" t="str">
            <v>Closed</v>
          </cell>
          <cell r="D3014" t="str">
            <v>M - General Research Funds - Dr T Planche</v>
          </cell>
          <cell r="E3014" t="str">
            <v>Timothy David Planche</v>
          </cell>
          <cell r="F3014">
            <v>41851</v>
          </cell>
        </row>
        <row r="3015">
          <cell r="A3015" t="str">
            <v>12511-12</v>
          </cell>
          <cell r="B3015" t="str">
            <v>C</v>
          </cell>
          <cell r="C3015" t="str">
            <v>Closed</v>
          </cell>
          <cell r="D3015" t="str">
            <v>M - General Research Funds - Professor A G Dalgleish</v>
          </cell>
          <cell r="E3015" t="str">
            <v>Angus George Dalgleish</v>
          </cell>
          <cell r="F3015">
            <v>41851</v>
          </cell>
        </row>
        <row r="3016">
          <cell r="A3016" t="str">
            <v>12511-13</v>
          </cell>
          <cell r="B3016" t="str">
            <v>C</v>
          </cell>
          <cell r="C3016" t="str">
            <v>Closed</v>
          </cell>
          <cell r="D3016" t="str">
            <v>M - General Research Funds - Professor T S Harrison</v>
          </cell>
          <cell r="E3016" t="str">
            <v>Thomas Stephen Harrison</v>
          </cell>
          <cell r="F3016">
            <v>41851</v>
          </cell>
        </row>
        <row r="3017">
          <cell r="A3017" t="str">
            <v>12511-14</v>
          </cell>
          <cell r="B3017" t="str">
            <v>C</v>
          </cell>
          <cell r="C3017" t="str">
            <v>Closed</v>
          </cell>
          <cell r="D3017" t="str">
            <v>M - General Research Funds - Professor P T Heath</v>
          </cell>
          <cell r="E3017" t="str">
            <v>Paul Trafford Heath</v>
          </cell>
          <cell r="F3017">
            <v>41851</v>
          </cell>
        </row>
        <row r="3018">
          <cell r="A3018" t="str">
            <v>12511-15</v>
          </cell>
          <cell r="B3018" t="str">
            <v>C</v>
          </cell>
          <cell r="C3018" t="str">
            <v>Closed</v>
          </cell>
          <cell r="D3018" t="str">
            <v>M - General Research Funds - Dr Y Hu</v>
          </cell>
          <cell r="E3018" t="str">
            <v>Yanmin Hu</v>
          </cell>
          <cell r="F3018">
            <v>73050</v>
          </cell>
        </row>
        <row r="3019">
          <cell r="A3019" t="str">
            <v>12511-16</v>
          </cell>
          <cell r="B3019" t="str">
            <v>C</v>
          </cell>
          <cell r="C3019" t="str">
            <v>Closed</v>
          </cell>
          <cell r="D3019" t="str">
            <v>M - General Research Funds - Professor D J M Lewis</v>
          </cell>
          <cell r="E3019" t="str">
            <v>David John Murdoch Lewis</v>
          </cell>
          <cell r="F3019">
            <v>73050</v>
          </cell>
        </row>
        <row r="3020">
          <cell r="A3020" t="str">
            <v>12511-17</v>
          </cell>
          <cell r="B3020" t="str">
            <v>C</v>
          </cell>
          <cell r="C3020" t="str">
            <v>Closed</v>
          </cell>
          <cell r="D3020" t="str">
            <v>M - General Research Funds - Dr J A Lindsay</v>
          </cell>
          <cell r="E3020" t="str">
            <v>Jodi Anne Lindsay</v>
          </cell>
          <cell r="F3020">
            <v>41851</v>
          </cell>
        </row>
        <row r="3021">
          <cell r="A3021" t="str">
            <v>12511-18</v>
          </cell>
          <cell r="B3021" t="str">
            <v>C</v>
          </cell>
          <cell r="C3021" t="str">
            <v>Closed</v>
          </cell>
          <cell r="D3021" t="str">
            <v>M - General Research Funds - Professor D C Macallan</v>
          </cell>
          <cell r="E3021" t="str">
            <v>Derek Clive Macallan</v>
          </cell>
          <cell r="F3021">
            <v>41851</v>
          </cell>
        </row>
        <row r="3022">
          <cell r="A3022" t="str">
            <v>12511-19</v>
          </cell>
          <cell r="B3022" t="str">
            <v>C</v>
          </cell>
          <cell r="C3022" t="str">
            <v>Closed</v>
          </cell>
          <cell r="D3022" t="str">
            <v>M - General Research Funds - Professor D A Mitchison</v>
          </cell>
          <cell r="E3022" t="str">
            <v>Denis Anthony Mitchison</v>
          </cell>
          <cell r="F3022">
            <v>41851</v>
          </cell>
        </row>
        <row r="3023">
          <cell r="A3023" t="str">
            <v>12511-20</v>
          </cell>
          <cell r="B3023" t="str">
            <v>C</v>
          </cell>
          <cell r="C3023" t="str">
            <v>Closed</v>
          </cell>
          <cell r="D3023" t="str">
            <v>M - General Research Funds - Dr S T Sadiq</v>
          </cell>
          <cell r="E3023" t="str">
            <v>Tariq Sadiq</v>
          </cell>
          <cell r="F3023">
            <v>41851</v>
          </cell>
        </row>
        <row r="3024">
          <cell r="A3024" t="str">
            <v>12511-21</v>
          </cell>
          <cell r="B3024" t="str">
            <v>C</v>
          </cell>
          <cell r="C3024" t="str">
            <v>Closed</v>
          </cell>
          <cell r="D3024" t="str">
            <v>M - General Research Funds - Professor M R Sharland</v>
          </cell>
          <cell r="E3024" t="str">
            <v>Michael Roy Sharland</v>
          </cell>
          <cell r="F3024">
            <v>41851</v>
          </cell>
        </row>
        <row r="3025">
          <cell r="A3025" t="str">
            <v>12511-22</v>
          </cell>
          <cell r="B3025" t="str">
            <v>C</v>
          </cell>
          <cell r="C3025" t="str">
            <v>Closed</v>
          </cell>
          <cell r="D3025" t="str">
            <v>M - General Research Funds - Dr M H Wansbrough-Jones</v>
          </cell>
          <cell r="E3025" t="str">
            <v>Mark Harding Wansbrough-Jones</v>
          </cell>
          <cell r="F3025">
            <v>41851</v>
          </cell>
        </row>
        <row r="3026">
          <cell r="A3026" t="str">
            <v>12511-23</v>
          </cell>
          <cell r="B3026" t="str">
            <v>C</v>
          </cell>
          <cell r="C3026" t="str">
            <v>Closed</v>
          </cell>
          <cell r="D3026" t="str">
            <v>M - General Research Funds - Professor A  R M Coates</v>
          </cell>
          <cell r="E3026" t="str">
            <v>Anthony Robert Milnes Coates</v>
          </cell>
          <cell r="F3026">
            <v>41851</v>
          </cell>
        </row>
        <row r="3027">
          <cell r="A3027" t="str">
            <v>12511-24</v>
          </cell>
          <cell r="B3027" t="str">
            <v>C</v>
          </cell>
          <cell r="C3027" t="str">
            <v>Closed</v>
          </cell>
          <cell r="D3027" t="str">
            <v>M - General Research Funds - Dr G R Coulton</v>
          </cell>
          <cell r="E3027" t="str">
            <v>Gary Russell Coulton</v>
          </cell>
          <cell r="F3027">
            <v>41851</v>
          </cell>
        </row>
        <row r="3028">
          <cell r="A3028" t="str">
            <v>12511-25</v>
          </cell>
          <cell r="B3028" t="str">
            <v>C</v>
          </cell>
          <cell r="C3028" t="str">
            <v>Closed</v>
          </cell>
          <cell r="D3028" t="str">
            <v>M - General Research Funds - Professor S Krishna</v>
          </cell>
          <cell r="E3028" t="str">
            <v>Sanjeev Krishna</v>
          </cell>
          <cell r="F3028">
            <v>41851</v>
          </cell>
        </row>
        <row r="3029">
          <cell r="A3029" t="str">
            <v>12511-26</v>
          </cell>
          <cell r="B3029" t="str">
            <v>C</v>
          </cell>
          <cell r="C3029" t="str">
            <v>Closed</v>
          </cell>
          <cell r="D3029" t="str">
            <v>M - General Research Funds - Prof M Sharland</v>
          </cell>
          <cell r="E3029" t="str">
            <v>Michael Roy Sharland</v>
          </cell>
          <cell r="F3029">
            <v>41851</v>
          </cell>
        </row>
        <row r="3030">
          <cell r="A3030" t="str">
            <v>12512-10</v>
          </cell>
          <cell r="B3030" t="str">
            <v>C</v>
          </cell>
          <cell r="C3030" t="str">
            <v>Closed</v>
          </cell>
          <cell r="D3030" t="str">
            <v>R - GEMS (Global Enteric Multicentre Study)</v>
          </cell>
          <cell r="E3030" t="str">
            <v>George Edward Griffin</v>
          </cell>
          <cell r="F3030">
            <v>41958</v>
          </cell>
        </row>
        <row r="3031">
          <cell r="A3031" t="str">
            <v>12513-10</v>
          </cell>
          <cell r="B3031" t="str">
            <v>C</v>
          </cell>
          <cell r="C3031" t="str">
            <v>Closed</v>
          </cell>
          <cell r="D3031" t="str">
            <v>R - Assessment of blader effects of Kv7 modifying compounds</v>
          </cell>
          <cell r="E3031" t="str">
            <v>Stephanie Janet Hazlehurst</v>
          </cell>
          <cell r="F3031">
            <v>41866</v>
          </cell>
        </row>
        <row r="3032">
          <cell r="A3032" t="str">
            <v>12514-10</v>
          </cell>
          <cell r="B3032" t="str">
            <v>N</v>
          </cell>
          <cell r="C3032" t="str">
            <v>Active</v>
          </cell>
          <cell r="D3032" t="str">
            <v>G - Studentships - Dr T Khong</v>
          </cell>
          <cell r="E3032" t="str">
            <v>Teck Kean Khong</v>
          </cell>
          <cell r="F3032">
            <v>73050</v>
          </cell>
        </row>
        <row r="3033">
          <cell r="A3033" t="str">
            <v>12515-10</v>
          </cell>
          <cell r="B3033" t="str">
            <v>C</v>
          </cell>
          <cell r="C3033" t="str">
            <v>Closed</v>
          </cell>
          <cell r="D3033" t="str">
            <v>R - Stratification of the risk of re-intervention after Endovascular aneurysm Repair, and rationalisation of post operative surveillance</v>
          </cell>
          <cell r="E3033" t="str">
            <v>Alan Prasana Karthikesalingam</v>
          </cell>
          <cell r="F3033">
            <v>43467</v>
          </cell>
        </row>
        <row r="3034">
          <cell r="A3034" t="str">
            <v>12516-10</v>
          </cell>
          <cell r="B3034" t="str">
            <v>C</v>
          </cell>
          <cell r="C3034" t="str">
            <v>Closed</v>
          </cell>
          <cell r="D3034" t="str">
            <v>G - Studentships - Dr J Hull</v>
          </cell>
          <cell r="E3034" t="str">
            <v>Matthew Alexander George</v>
          </cell>
          <cell r="F3034">
            <v>73050</v>
          </cell>
        </row>
        <row r="3035">
          <cell r="A3035" t="str">
            <v>12517-10</v>
          </cell>
          <cell r="B3035" t="str">
            <v>C</v>
          </cell>
          <cell r="C3035" t="str">
            <v>Closed</v>
          </cell>
          <cell r="D3035" t="str">
            <v>R - Oeosophageal dysmotility and reflux disease in patients undergoing sleeve gastrectomy</v>
          </cell>
          <cell r="E3035" t="str">
            <v>Jamal Hayat</v>
          </cell>
          <cell r="F3035">
            <v>41284</v>
          </cell>
        </row>
        <row r="3036">
          <cell r="A3036" t="str">
            <v>12518-10</v>
          </cell>
          <cell r="B3036" t="str">
            <v>C</v>
          </cell>
          <cell r="C3036" t="str">
            <v>Closed</v>
          </cell>
          <cell r="D3036" t="str">
            <v>G - 11/12 Lanesborough &amp; G2 Refurbishments</v>
          </cell>
          <cell r="E3036" t="str">
            <v>Ekaterini Nesbitt</v>
          </cell>
          <cell r="F3036">
            <v>73050</v>
          </cell>
        </row>
        <row r="3037">
          <cell r="A3037" t="str">
            <v>12518-11</v>
          </cell>
          <cell r="B3037" t="str">
            <v>C</v>
          </cell>
          <cell r="C3037" t="str">
            <v>Closed</v>
          </cell>
          <cell r="D3037" t="str">
            <v>G - 12/13 Pathology relocation costs</v>
          </cell>
          <cell r="E3037" t="str">
            <v>Ekaterini Nesbitt</v>
          </cell>
          <cell r="F3037">
            <v>73050</v>
          </cell>
        </row>
        <row r="3038">
          <cell r="A3038" t="str">
            <v>12518-12</v>
          </cell>
          <cell r="B3038" t="str">
            <v>N</v>
          </cell>
          <cell r="C3038" t="str">
            <v>Active</v>
          </cell>
          <cell r="D3038" t="str">
            <v>G – IMBE Education Day</v>
          </cell>
          <cell r="E3038" t="str">
            <v>Rosemarie Clare MacLachlan</v>
          </cell>
          <cell r="F3038">
            <v>73050</v>
          </cell>
        </row>
        <row r="3039">
          <cell r="A3039" t="str">
            <v>12519-10</v>
          </cell>
          <cell r="B3039" t="str">
            <v>C</v>
          </cell>
          <cell r="C3039" t="str">
            <v>Closed</v>
          </cell>
          <cell r="D3039" t="str">
            <v>Biomedical Sciences - Suspense Account</v>
          </cell>
          <cell r="E3039" t="str">
            <v>Sheryl Lee Pond</v>
          </cell>
          <cell r="F3039">
            <v>73050</v>
          </cell>
        </row>
        <row r="3040">
          <cell r="A3040" t="str">
            <v>12520-10</v>
          </cell>
          <cell r="B3040" t="str">
            <v>C</v>
          </cell>
          <cell r="C3040" t="str">
            <v>Closed</v>
          </cell>
          <cell r="D3040" t="str">
            <v>Clinical Sciences - Suspense Account</v>
          </cell>
          <cell r="E3040" t="str">
            <v>Ekaterini Nesbitt</v>
          </cell>
          <cell r="F3040">
            <v>73050</v>
          </cell>
        </row>
        <row r="3041">
          <cell r="A3041" t="str">
            <v>12521-10</v>
          </cell>
          <cell r="B3041" t="str">
            <v>C</v>
          </cell>
          <cell r="C3041" t="str">
            <v>Closed</v>
          </cell>
          <cell r="D3041" t="str">
            <v>Population Health Sciences &amp; Education - Suspense Account</v>
          </cell>
          <cell r="E3041" t="str">
            <v>Vivienne Alexandra Monk</v>
          </cell>
          <cell r="F3041">
            <v>73050</v>
          </cell>
        </row>
        <row r="3042">
          <cell r="A3042" t="str">
            <v>12522-10</v>
          </cell>
          <cell r="B3042" t="str">
            <v>N</v>
          </cell>
          <cell r="C3042" t="str">
            <v>Active</v>
          </cell>
          <cell r="D3042" t="str">
            <v>R - Yellow Nail Syndrome</v>
          </cell>
          <cell r="E3042" t="str">
            <v>Peter Sydney Mortimer</v>
          </cell>
          <cell r="F3042">
            <v>43830</v>
          </cell>
        </row>
        <row r="3043">
          <cell r="A3043" t="str">
            <v>12523-10</v>
          </cell>
          <cell r="B3043" t="str">
            <v>C</v>
          </cell>
          <cell r="C3043" t="str">
            <v>Closed</v>
          </cell>
          <cell r="D3043" t="str">
            <v>R - Institutional Strategic Support Fund (ISSF)</v>
          </cell>
          <cell r="E3043" t="str">
            <v>Adrian John L Clark</v>
          </cell>
          <cell r="F3043">
            <v>42678</v>
          </cell>
        </row>
        <row r="3044">
          <cell r="A3044" t="str">
            <v>12523-11</v>
          </cell>
          <cell r="B3044" t="str">
            <v>C</v>
          </cell>
          <cell r="C3044" t="str">
            <v>Closed</v>
          </cell>
          <cell r="D3044" t="str">
            <v>R - Senior New Appointments budget for ISSF</v>
          </cell>
          <cell r="E3044" t="str">
            <v>Adrian John L Clark</v>
          </cell>
          <cell r="F3044">
            <v>42769</v>
          </cell>
        </row>
        <row r="3045">
          <cell r="A3045" t="str">
            <v>12523-12</v>
          </cell>
          <cell r="B3045" t="str">
            <v>C</v>
          </cell>
          <cell r="C3045" t="str">
            <v>Closed</v>
          </cell>
          <cell r="D3045" t="str">
            <v>R - Technician Budget for ISSF</v>
          </cell>
          <cell r="E3045" t="str">
            <v>Adrian John L Clark</v>
          </cell>
          <cell r="F3045">
            <v>42277</v>
          </cell>
        </row>
        <row r="3046">
          <cell r="A3046" t="str">
            <v>12523-13</v>
          </cell>
          <cell r="B3046" t="str">
            <v>C</v>
          </cell>
          <cell r="C3046" t="str">
            <v>Closed</v>
          </cell>
          <cell r="D3046" t="str">
            <v>R - Equipment budget for ISSF</v>
          </cell>
          <cell r="E3046" t="str">
            <v>Larry Mark Fisher</v>
          </cell>
          <cell r="F3046">
            <v>42277</v>
          </cell>
        </row>
        <row r="3047">
          <cell r="A3047" t="str">
            <v>12523-14</v>
          </cell>
          <cell r="B3047" t="str">
            <v>C</v>
          </cell>
          <cell r="C3047" t="str">
            <v>Closed</v>
          </cell>
          <cell r="D3047" t="str">
            <v>R - ISSF PhD Studentship Budget for S Stelter</v>
          </cell>
          <cell r="E3047" t="str">
            <v>Julian Ma</v>
          </cell>
          <cell r="F3047">
            <v>42409</v>
          </cell>
        </row>
        <row r="3048">
          <cell r="A3048" t="str">
            <v>12523-15</v>
          </cell>
          <cell r="B3048" t="str">
            <v>C</v>
          </cell>
          <cell r="C3048" t="str">
            <v>Closed</v>
          </cell>
          <cell r="D3048" t="str">
            <v>R - Web based and Public Engagement budget for ISSF</v>
          </cell>
          <cell r="E3048" t="str">
            <v>Adrian John L Clark</v>
          </cell>
          <cell r="F3048">
            <v>42277</v>
          </cell>
        </row>
        <row r="3049">
          <cell r="A3049" t="str">
            <v>12523-16</v>
          </cell>
          <cell r="B3049" t="str">
            <v>N</v>
          </cell>
          <cell r="C3049" t="str">
            <v>Active</v>
          </cell>
          <cell r="D3049" t="str">
            <v>R - ISSF PhD Studentship for Eilidh McNaughton</v>
          </cell>
          <cell r="E3049" t="str">
            <v>Wing Sze Ho</v>
          </cell>
          <cell r="F3049">
            <v>43131</v>
          </cell>
        </row>
        <row r="3050">
          <cell r="A3050" t="str">
            <v>12524-10</v>
          </cell>
          <cell r="B3050" t="str">
            <v>C</v>
          </cell>
          <cell r="C3050" t="str">
            <v>Closed</v>
          </cell>
          <cell r="D3050" t="str">
            <v>O - Enterprise Fund Award 2011 - TB Vacine - Reljic</v>
          </cell>
          <cell r="E3050" t="str">
            <v>Rajko Reljic</v>
          </cell>
          <cell r="F3050">
            <v>42582</v>
          </cell>
        </row>
        <row r="3051">
          <cell r="A3051" t="str">
            <v>12524-11</v>
          </cell>
          <cell r="B3051" t="str">
            <v>C</v>
          </cell>
          <cell r="C3051" t="str">
            <v>Closed</v>
          </cell>
          <cell r="D3051" t="str">
            <v>O - Enterprise Fund Award 2011 - Cauda Equina Syndrome - Jones</v>
          </cell>
          <cell r="E3051" t="str">
            <v>Susan Anne McPheat</v>
          </cell>
          <cell r="F3051">
            <v>42582</v>
          </cell>
        </row>
        <row r="3052">
          <cell r="A3052" t="str">
            <v>12524-12</v>
          </cell>
          <cell r="B3052" t="str">
            <v>C</v>
          </cell>
          <cell r="C3052" t="str">
            <v>Closed</v>
          </cell>
          <cell r="D3052" t="str">
            <v>Enterprise Fund Award 2011 - Perseverometry - Garrard</v>
          </cell>
          <cell r="E3052" t="str">
            <v>Peter Garrard</v>
          </cell>
          <cell r="F3052">
            <v>41486</v>
          </cell>
        </row>
        <row r="3053">
          <cell r="A3053" t="str">
            <v>12524-13</v>
          </cell>
          <cell r="B3053" t="str">
            <v>C</v>
          </cell>
          <cell r="C3053" t="str">
            <v>Closed</v>
          </cell>
          <cell r="D3053" t="str">
            <v>O - Enterprise Fund Award 2011 - Hypopigmentation - Sviderskaya</v>
          </cell>
          <cell r="E3053" t="str">
            <v>Elena Vladimirovna Sviderskaya</v>
          </cell>
          <cell r="F3053">
            <v>42718</v>
          </cell>
        </row>
        <row r="3054">
          <cell r="A3054" t="str">
            <v>12524-14</v>
          </cell>
          <cell r="B3054" t="str">
            <v>C</v>
          </cell>
          <cell r="C3054" t="str">
            <v>Closed</v>
          </cell>
          <cell r="D3054" t="str">
            <v>Enterprise Fund Award 2011 - Hop Bitter Acids - Pirianov</v>
          </cell>
          <cell r="E3054" t="str">
            <v>Jude Keya</v>
          </cell>
          <cell r="F3054">
            <v>41852</v>
          </cell>
        </row>
        <row r="3055">
          <cell r="A3055" t="str">
            <v>12524-15</v>
          </cell>
          <cell r="B3055" t="str">
            <v>C</v>
          </cell>
          <cell r="C3055" t="str">
            <v>Closed</v>
          </cell>
          <cell r="D3055" t="str">
            <v>Enterprise Fund Award 2011 - Modulation of Mcarophage Function - Allen</v>
          </cell>
          <cell r="E3055" t="str">
            <v>Rachel Louise Allen</v>
          </cell>
          <cell r="F3055">
            <v>41486</v>
          </cell>
        </row>
        <row r="3056">
          <cell r="A3056" t="str">
            <v>12524-16</v>
          </cell>
          <cell r="B3056" t="str">
            <v>C</v>
          </cell>
          <cell r="C3056" t="str">
            <v>Closed</v>
          </cell>
          <cell r="D3056" t="str">
            <v>Enterprise Fund Award 2011 - S. Pneumoniae Serotyping - Hinds</v>
          </cell>
          <cell r="E3056" t="str">
            <v>Jason Hinds</v>
          </cell>
          <cell r="F3056">
            <v>41486</v>
          </cell>
        </row>
        <row r="3057">
          <cell r="A3057" t="str">
            <v>12524-17</v>
          </cell>
          <cell r="B3057" t="str">
            <v>C</v>
          </cell>
          <cell r="C3057" t="str">
            <v>Closed</v>
          </cell>
          <cell r="D3057" t="str">
            <v>Enterprise Fund Award 2011 - Brain Tumour Diagnostic Markers - Kim</v>
          </cell>
          <cell r="E3057" t="str">
            <v>Soo-Hyun Kim</v>
          </cell>
          <cell r="F3057">
            <v>42216</v>
          </cell>
        </row>
        <row r="3058">
          <cell r="A3058" t="str">
            <v>12524-18</v>
          </cell>
          <cell r="B3058" t="str">
            <v>C</v>
          </cell>
          <cell r="C3058" t="str">
            <v>Closed</v>
          </cell>
          <cell r="D3058" t="str">
            <v>Enterprise Fund Award 2011 - Fish Holding Facility - Fisher</v>
          </cell>
          <cell r="E3058" t="str">
            <v>Glyn Alan Fisher</v>
          </cell>
          <cell r="F3058">
            <v>41486</v>
          </cell>
        </row>
        <row r="3059">
          <cell r="A3059" t="str">
            <v>12524-19</v>
          </cell>
          <cell r="B3059" t="str">
            <v>C</v>
          </cell>
          <cell r="C3059" t="str">
            <v>Closed</v>
          </cell>
          <cell r="D3059" t="str">
            <v>O - Enterprise Fund Award 2011 - SUPRA Conference - Nayeb</v>
          </cell>
          <cell r="E3059" t="str">
            <v>Emma Harriet Baker</v>
          </cell>
          <cell r="F3059">
            <v>42582</v>
          </cell>
        </row>
        <row r="3060">
          <cell r="A3060" t="str">
            <v>12525-10</v>
          </cell>
          <cell r="B3060" t="str">
            <v>C</v>
          </cell>
          <cell r="C3060" t="str">
            <v>Closed</v>
          </cell>
          <cell r="D3060" t="str">
            <v>G - Graduate School Development</v>
          </cell>
          <cell r="E3060" t="str">
            <v>Lesley Anne Hulmes</v>
          </cell>
          <cell r="F3060">
            <v>73050</v>
          </cell>
        </row>
        <row r="3061">
          <cell r="A3061" t="str">
            <v>12526-10</v>
          </cell>
          <cell r="B3061" t="str">
            <v>C</v>
          </cell>
          <cell r="C3061" t="str">
            <v>Closed</v>
          </cell>
          <cell r="D3061" t="str">
            <v>G - New Academic Start-Up Funds</v>
          </cell>
          <cell r="E3061" t="str">
            <v>Sheryl Lee Pond</v>
          </cell>
          <cell r="F3061">
            <v>41639</v>
          </cell>
        </row>
        <row r="3062">
          <cell r="A3062" t="str">
            <v>12526-11</v>
          </cell>
          <cell r="B3062" t="str">
            <v>N</v>
          </cell>
          <cell r="C3062" t="str">
            <v>Active</v>
          </cell>
          <cell r="D3062" t="str">
            <v>G - Start Up Funds - Dr K Hilpert</v>
          </cell>
          <cell r="E3062" t="str">
            <v>Kai Hilpert</v>
          </cell>
          <cell r="F3062">
            <v>42947</v>
          </cell>
        </row>
        <row r="3063">
          <cell r="A3063" t="str">
            <v>12526-12</v>
          </cell>
          <cell r="B3063" t="str">
            <v>C</v>
          </cell>
          <cell r="C3063" t="str">
            <v>Closed</v>
          </cell>
          <cell r="D3063" t="str">
            <v>G - Start Up Funding - T McKay</v>
          </cell>
          <cell r="E3063" t="str">
            <v>Tristan Rowntree McKay</v>
          </cell>
          <cell r="F3063">
            <v>42216</v>
          </cell>
        </row>
        <row r="3064">
          <cell r="A3064" t="str">
            <v>12526-13</v>
          </cell>
          <cell r="B3064" t="str">
            <v>C</v>
          </cell>
          <cell r="C3064" t="str">
            <v>Closed</v>
          </cell>
          <cell r="D3064" t="str">
            <v>G- Start Up Funding - D Osborn</v>
          </cell>
          <cell r="E3064" t="str">
            <v>Daniel Peter Sayer Osborn</v>
          </cell>
          <cell r="F3064">
            <v>43343</v>
          </cell>
        </row>
        <row r="3065">
          <cell r="A3065" t="str">
            <v>12526-14</v>
          </cell>
          <cell r="B3065" t="str">
            <v>N</v>
          </cell>
          <cell r="C3065" t="str">
            <v>Active</v>
          </cell>
          <cell r="D3065" t="str">
            <v>G- Start Up Funding - Q Hu</v>
          </cell>
          <cell r="E3065" t="str">
            <v>Qinxue Hu</v>
          </cell>
          <cell r="F3065">
            <v>72898</v>
          </cell>
        </row>
        <row r="3066">
          <cell r="A3066" t="str">
            <v>12526-15</v>
          </cell>
          <cell r="B3066" t="str">
            <v>N</v>
          </cell>
          <cell r="C3066" t="str">
            <v>Active</v>
          </cell>
          <cell r="D3066" t="str">
            <v>G- Start Up Funding - B Strang</v>
          </cell>
          <cell r="E3066" t="str">
            <v>Blair Lewis Strang</v>
          </cell>
          <cell r="F3066">
            <v>73050</v>
          </cell>
        </row>
        <row r="3067">
          <cell r="A3067" t="str">
            <v>12526-16</v>
          </cell>
          <cell r="B3067" t="str">
            <v>N</v>
          </cell>
          <cell r="C3067" t="str">
            <v>Active</v>
          </cell>
          <cell r="D3067" t="str">
            <v>G - Start Up Funds - Mark Edwards</v>
          </cell>
          <cell r="E3067" t="str">
            <v>Mark John James Edwards</v>
          </cell>
          <cell r="F3067">
            <v>43355</v>
          </cell>
        </row>
        <row r="3068">
          <cell r="A3068" t="str">
            <v>12526-17</v>
          </cell>
          <cell r="B3068" t="str">
            <v>N</v>
          </cell>
          <cell r="C3068" t="str">
            <v>Active</v>
          </cell>
          <cell r="D3068" t="str">
            <v>G- Start Up Funds -Chris Carroll</v>
          </cell>
          <cell r="E3068" t="str">
            <v>Christopher John Carroll</v>
          </cell>
          <cell r="F3068">
            <v>44043</v>
          </cell>
        </row>
        <row r="3069">
          <cell r="A3069" t="str">
            <v>12526-18</v>
          </cell>
          <cell r="B3069" t="str">
            <v>N</v>
          </cell>
          <cell r="C3069" t="str">
            <v>Active</v>
          </cell>
          <cell r="D3069" t="str">
            <v>G- Start Up Funds - L Southgate</v>
          </cell>
          <cell r="E3069" t="str">
            <v>Laura Southgate</v>
          </cell>
          <cell r="F3069">
            <v>44043</v>
          </cell>
        </row>
        <row r="3070">
          <cell r="A3070" t="str">
            <v>12526-19</v>
          </cell>
          <cell r="B3070" t="str">
            <v>N</v>
          </cell>
          <cell r="C3070" t="str">
            <v>Active</v>
          </cell>
          <cell r="D3070" t="str">
            <v>G- Start Up Funds -Anna Sadnicka</v>
          </cell>
          <cell r="E3070" t="str">
            <v>Anna Sadnicka</v>
          </cell>
          <cell r="F3070">
            <v>73050</v>
          </cell>
        </row>
        <row r="3071">
          <cell r="A3071" t="str">
            <v>12526-20</v>
          </cell>
          <cell r="B3071" t="str">
            <v>N</v>
          </cell>
          <cell r="C3071" t="str">
            <v>Active</v>
          </cell>
          <cell r="D3071" t="str">
            <v>G - Start Up Funds - Angeliki Asimaki</v>
          </cell>
          <cell r="E3071" t="str">
            <v>Angeliki Asimaki</v>
          </cell>
          <cell r="F3071">
            <v>73050</v>
          </cell>
        </row>
        <row r="3072">
          <cell r="A3072" t="str">
            <v>12526-21</v>
          </cell>
          <cell r="B3072" t="str">
            <v>N</v>
          </cell>
          <cell r="C3072" t="str">
            <v>Active</v>
          </cell>
          <cell r="D3072" t="str">
            <v>G- Start Up Funds -Daniel Meijles</v>
          </cell>
          <cell r="E3072" t="str">
            <v>Daniel Nathan Meijles</v>
          </cell>
          <cell r="F3072">
            <v>44043</v>
          </cell>
        </row>
        <row r="3073">
          <cell r="A3073" t="str">
            <v>12526-22</v>
          </cell>
          <cell r="B3073" t="str">
            <v>N</v>
          </cell>
          <cell r="C3073" t="str">
            <v>Active</v>
          </cell>
          <cell r="D3073" t="str">
            <v>G- Start Up Funds -Alan Pittman</v>
          </cell>
          <cell r="E3073" t="str">
            <v>Alan Michael Pittman</v>
          </cell>
          <cell r="F3073">
            <v>44408</v>
          </cell>
        </row>
        <row r="3074">
          <cell r="A3074" t="str">
            <v>12526-23</v>
          </cell>
          <cell r="B3074" t="str">
            <v>N</v>
          </cell>
          <cell r="C3074" t="str">
            <v>Active</v>
          </cell>
          <cell r="D3074" t="str">
            <v>G- Start Up Funds -Jonathan Friedland</v>
          </cell>
          <cell r="E3074" t="str">
            <v>Jonathan Samuel Friedland</v>
          </cell>
          <cell r="F3074">
            <v>73050</v>
          </cell>
        </row>
        <row r="3075">
          <cell r="A3075" t="str">
            <v>12526-24</v>
          </cell>
          <cell r="B3075" t="str">
            <v>N</v>
          </cell>
          <cell r="C3075" t="str">
            <v>Active</v>
          </cell>
          <cell r="D3075" t="str">
            <v>G- Start-up funds for Post-doctoral research Associate</v>
          </cell>
          <cell r="E3075" t="str">
            <v>Sajeel Ahmad Shah</v>
          </cell>
          <cell r="F3075">
            <v>44530</v>
          </cell>
        </row>
        <row r="3076">
          <cell r="A3076" t="str">
            <v>12527-10</v>
          </cell>
          <cell r="B3076" t="str">
            <v>C</v>
          </cell>
          <cell r="C3076" t="str">
            <v>Closed</v>
          </cell>
          <cell r="D3076" t="str">
            <v>G - Biomedical Sciences Research Centre</v>
          </cell>
          <cell r="E3076" t="str">
            <v>Larry Mark Fisher</v>
          </cell>
          <cell r="F3076">
            <v>73050</v>
          </cell>
        </row>
        <row r="3077">
          <cell r="A3077" t="str">
            <v>12528-10</v>
          </cell>
          <cell r="B3077" t="str">
            <v>C</v>
          </cell>
          <cell r="C3077" t="str">
            <v>Closed</v>
          </cell>
          <cell r="D3077" t="str">
            <v>R - Metabolic biomarkers of pain</v>
          </cell>
          <cell r="E3077" t="str">
            <v>Franklyn Arron Howe</v>
          </cell>
          <cell r="F3077">
            <v>42094</v>
          </cell>
        </row>
        <row r="3078">
          <cell r="A3078" t="str">
            <v>12529-10</v>
          </cell>
          <cell r="B3078" t="str">
            <v>C</v>
          </cell>
          <cell r="C3078" t="str">
            <v>Closed</v>
          </cell>
          <cell r="D3078" t="str">
            <v>Shared Services Project</v>
          </cell>
          <cell r="E3078" t="str">
            <v>Robert Samuel Churm</v>
          </cell>
          <cell r="F3078">
            <v>73050</v>
          </cell>
        </row>
        <row r="3079">
          <cell r="A3079" t="str">
            <v>12530-10</v>
          </cell>
          <cell r="B3079" t="str">
            <v>C</v>
          </cell>
          <cell r="C3079" t="str">
            <v>Closed</v>
          </cell>
          <cell r="D3079" t="str">
            <v>G - Studentships - Dr M Szarko</v>
          </cell>
          <cell r="E3079" t="str">
            <v>Matthew Alexander George</v>
          </cell>
          <cell r="F3079">
            <v>73050</v>
          </cell>
        </row>
        <row r="3080">
          <cell r="A3080" t="str">
            <v>12531-10</v>
          </cell>
          <cell r="B3080" t="str">
            <v>C</v>
          </cell>
          <cell r="C3080" t="str">
            <v>Closed</v>
          </cell>
          <cell r="D3080" t="str">
            <v>G - Studentships - Dr C Davidson</v>
          </cell>
          <cell r="E3080" t="str">
            <v>Matthew Alexander George</v>
          </cell>
          <cell r="F3080">
            <v>73050</v>
          </cell>
        </row>
        <row r="3081">
          <cell r="A3081" t="str">
            <v>12532-10</v>
          </cell>
          <cell r="B3081" t="str">
            <v>N</v>
          </cell>
          <cell r="C3081" t="str">
            <v>Active</v>
          </cell>
          <cell r="D3081" t="str">
            <v>G - Studentships - Dr W S Ho</v>
          </cell>
          <cell r="E3081" t="str">
            <v>Wing Sze Ho</v>
          </cell>
          <cell r="F3081">
            <v>73050</v>
          </cell>
        </row>
        <row r="3082">
          <cell r="A3082" t="str">
            <v>12533-10</v>
          </cell>
          <cell r="B3082" t="str">
            <v>N</v>
          </cell>
          <cell r="C3082" t="str">
            <v>Active</v>
          </cell>
          <cell r="D3082" t="str">
            <v>G - Patholgy Museum Costs</v>
          </cell>
          <cell r="E3082" t="str">
            <v>Carol Janet Shiels</v>
          </cell>
          <cell r="F3082">
            <v>73050</v>
          </cell>
        </row>
        <row r="3083">
          <cell r="A3083" t="str">
            <v>12534-10</v>
          </cell>
          <cell r="B3083" t="str">
            <v>C</v>
          </cell>
          <cell r="C3083" t="str">
            <v>Closed</v>
          </cell>
          <cell r="D3083" t="str">
            <v>R - The intercalated disc in Brugada syndrome - is it normal</v>
          </cell>
          <cell r="E3083" t="str">
            <v>Miss S N Habib</v>
          </cell>
          <cell r="F3083">
            <v>41243</v>
          </cell>
        </row>
        <row r="3084">
          <cell r="A3084" t="str">
            <v>12537-10</v>
          </cell>
          <cell r="B3084" t="str">
            <v>C</v>
          </cell>
          <cell r="C3084" t="str">
            <v>Closed</v>
          </cell>
          <cell r="D3084" t="str">
            <v>G - Studentship - Dr Jamal Nasir</v>
          </cell>
          <cell r="E3084" t="str">
            <v>Matthew Alexander George</v>
          </cell>
          <cell r="F3084">
            <v>73050</v>
          </cell>
        </row>
        <row r="3085">
          <cell r="A3085" t="str">
            <v>12538-10</v>
          </cell>
          <cell r="B3085" t="str">
            <v>C</v>
          </cell>
          <cell r="C3085" t="str">
            <v>Closed</v>
          </cell>
          <cell r="D3085" t="str">
            <v>G - Research Subscriptions</v>
          </cell>
          <cell r="E3085" t="str">
            <v>Helen Jane Boland</v>
          </cell>
          <cell r="F3085">
            <v>73050</v>
          </cell>
        </row>
        <row r="3086">
          <cell r="A3086" t="str">
            <v>12539-10</v>
          </cell>
          <cell r="B3086" t="str">
            <v>C</v>
          </cell>
          <cell r="C3086" t="str">
            <v>Closed</v>
          </cell>
          <cell r="D3086" t="str">
            <v>G - MHRA Inspection Fees</v>
          </cell>
          <cell r="E3086" t="str">
            <v>Stephanie Janet Hazlehurst</v>
          </cell>
          <cell r="F3086">
            <v>73050</v>
          </cell>
        </row>
        <row r="3087">
          <cell r="A3087" t="str">
            <v>12540-10</v>
          </cell>
          <cell r="B3087" t="str">
            <v>C</v>
          </cell>
          <cell r="C3087" t="str">
            <v>Closed</v>
          </cell>
          <cell r="D3087" t="str">
            <v>R - The Thomas Addison Studentship</v>
          </cell>
          <cell r="E3087" t="str">
            <v>Suman Rice</v>
          </cell>
          <cell r="F3087">
            <v>43406</v>
          </cell>
        </row>
        <row r="3088">
          <cell r="A3088" t="str">
            <v>12541-10</v>
          </cell>
          <cell r="B3088" t="str">
            <v>N</v>
          </cell>
          <cell r="C3088" t="str">
            <v>Active</v>
          </cell>
          <cell r="D3088" t="str">
            <v>G - Human Tissue Authority Licences</v>
          </cell>
          <cell r="E3088" t="str">
            <v>Jonathan Samuel Friedland</v>
          </cell>
          <cell r="F3088">
            <v>73050</v>
          </cell>
        </row>
        <row r="3089">
          <cell r="A3089" t="str">
            <v>12542-10</v>
          </cell>
          <cell r="B3089" t="str">
            <v>N</v>
          </cell>
          <cell r="C3089" t="str">
            <v>Active</v>
          </cell>
          <cell r="D3089" t="str">
            <v>O - Departmental Seminar Scheme Grant</v>
          </cell>
          <cell r="E3089" t="str">
            <v>Wing Sze Ho</v>
          </cell>
          <cell r="F3089">
            <v>73050</v>
          </cell>
        </row>
        <row r="3090">
          <cell r="A3090" t="str">
            <v>12543-10</v>
          </cell>
          <cell r="B3090" t="str">
            <v>C</v>
          </cell>
          <cell r="C3090" t="str">
            <v>Closed</v>
          </cell>
          <cell r="D3090" t="str">
            <v>R - Effect of hypertensive disorders of pregnancy on offspring microcirculation</v>
          </cell>
          <cell r="E3090" t="str">
            <v>Rajendra Prasad Raghuraman</v>
          </cell>
          <cell r="F3090">
            <v>41593</v>
          </cell>
        </row>
        <row r="3091">
          <cell r="A3091" t="str">
            <v>12544-10</v>
          </cell>
          <cell r="B3091" t="str">
            <v>C</v>
          </cell>
          <cell r="C3091" t="str">
            <v>Closed</v>
          </cell>
          <cell r="D3091" t="str">
            <v>R - Wellcome Trust Open Access 2011/12</v>
          </cell>
          <cell r="E3091" t="str">
            <v>Melanie Rose Monteiro</v>
          </cell>
          <cell r="F3091">
            <v>41368</v>
          </cell>
        </row>
        <row r="3092">
          <cell r="A3092" t="str">
            <v>12545-10</v>
          </cell>
          <cell r="B3092" t="str">
            <v>N</v>
          </cell>
          <cell r="C3092" t="str">
            <v>Active</v>
          </cell>
          <cell r="D3092" t="str">
            <v>G - Studentships - Dr N Sofat</v>
          </cell>
          <cell r="E3092" t="str">
            <v>Nidhi Sofat</v>
          </cell>
          <cell r="F3092">
            <v>73050</v>
          </cell>
        </row>
        <row r="3093">
          <cell r="A3093" t="str">
            <v>12546-10</v>
          </cell>
          <cell r="B3093" t="str">
            <v>C</v>
          </cell>
          <cell r="C3093" t="str">
            <v>Closed</v>
          </cell>
          <cell r="D3093" t="str">
            <v>R - Sequence analysis of MDR P aeruginosa</v>
          </cell>
          <cell r="E3093" t="str">
            <v>Timothy David Planche</v>
          </cell>
          <cell r="F3093">
            <v>41274</v>
          </cell>
        </row>
        <row r="3094">
          <cell r="A3094" t="str">
            <v>12547-10</v>
          </cell>
          <cell r="B3094" t="str">
            <v>C</v>
          </cell>
          <cell r="C3094" t="str">
            <v>Closed</v>
          </cell>
          <cell r="D3094" t="str">
            <v>Texting Project - Connect 5</v>
          </cell>
          <cell r="E3094" t="str">
            <v>Andrew Judycki</v>
          </cell>
          <cell r="F3094">
            <v>41121</v>
          </cell>
        </row>
        <row r="3095">
          <cell r="A3095" t="str">
            <v>12548-10</v>
          </cell>
          <cell r="B3095" t="str">
            <v>C</v>
          </cell>
          <cell r="C3095" t="str">
            <v>Closed</v>
          </cell>
          <cell r="D3095" t="str">
            <v>Postgraduate Research Student Module</v>
          </cell>
          <cell r="E3095" t="str">
            <v>Andrew Judycki</v>
          </cell>
          <cell r="F3095">
            <v>41121</v>
          </cell>
        </row>
        <row r="3096">
          <cell r="A3096" t="str">
            <v>12549-10</v>
          </cell>
          <cell r="B3096" t="str">
            <v>C</v>
          </cell>
          <cell r="C3096" t="str">
            <v>Closed</v>
          </cell>
          <cell r="D3096" t="str">
            <v>N1 - Funding of Laboratory Research Coordinator - Medical Microbiology</v>
          </cell>
          <cell r="E3096" t="str">
            <v>Timothy David Planche</v>
          </cell>
          <cell r="F3096">
            <v>42093</v>
          </cell>
        </row>
        <row r="3097">
          <cell r="A3097" t="str">
            <v>12550-10</v>
          </cell>
          <cell r="B3097" t="str">
            <v>C</v>
          </cell>
          <cell r="C3097" t="str">
            <v>Closed</v>
          </cell>
          <cell r="D3097" t="str">
            <v>R - Genetic risk factors for leukoaraiosis (GENESIS)</v>
          </cell>
          <cell r="E3097" t="str">
            <v>Hugh Stephen Markus</v>
          </cell>
          <cell r="F3097">
            <v>41136</v>
          </cell>
        </row>
        <row r="3098">
          <cell r="A3098" t="str">
            <v>12551-10</v>
          </cell>
          <cell r="B3098" t="str">
            <v>C</v>
          </cell>
          <cell r="C3098" t="str">
            <v>Closed</v>
          </cell>
          <cell r="D3098" t="str">
            <v>R - Randomized evaluation of the Lasso vs Achieve in cryoablation of pulmonary veins</v>
          </cell>
          <cell r="E3098" t="str">
            <v>Mark Michael Gallagher</v>
          </cell>
          <cell r="F3098">
            <v>41866</v>
          </cell>
        </row>
        <row r="3099">
          <cell r="A3099" t="str">
            <v>12552-10</v>
          </cell>
          <cell r="B3099" t="str">
            <v>P</v>
          </cell>
          <cell r="C3099" t="str">
            <v>Parked</v>
          </cell>
          <cell r="D3099" t="str">
            <v>G - Studentships - Dr F Gibson</v>
          </cell>
          <cell r="E3099" t="str">
            <v>Frances Mary Gibson</v>
          </cell>
          <cell r="F3099">
            <v>73050</v>
          </cell>
        </row>
        <row r="3100">
          <cell r="A3100" t="str">
            <v>12553-10</v>
          </cell>
          <cell r="B3100" t="str">
            <v>C</v>
          </cell>
          <cell r="C3100" t="str">
            <v>Closed</v>
          </cell>
          <cell r="D3100" t="str">
            <v>G - Studentships - Mrs M Sagoo</v>
          </cell>
          <cell r="E3100" t="str">
            <v>Matthew Alexander George</v>
          </cell>
          <cell r="F3100">
            <v>73050</v>
          </cell>
        </row>
        <row r="3101">
          <cell r="A3101" t="str">
            <v>12554-10</v>
          </cell>
          <cell r="B3101" t="str">
            <v>N</v>
          </cell>
          <cell r="C3101" t="str">
            <v>Active</v>
          </cell>
          <cell r="D3101" t="str">
            <v>G - Studentships - Dr F Miracles-Arenas</v>
          </cell>
          <cell r="E3101" t="str">
            <v>Francisco Miralles Arenas</v>
          </cell>
          <cell r="F3101">
            <v>73050</v>
          </cell>
        </row>
        <row r="3102">
          <cell r="A3102" t="str">
            <v>12555-10</v>
          </cell>
          <cell r="B3102" t="str">
            <v>C</v>
          </cell>
          <cell r="C3102" t="str">
            <v>Closed</v>
          </cell>
          <cell r="D3102" t="str">
            <v>G - Studentships - Dr M Harhun</v>
          </cell>
          <cell r="E3102" t="str">
            <v>Maksym Harhun</v>
          </cell>
          <cell r="F3102">
            <v>73050</v>
          </cell>
        </row>
        <row r="3103">
          <cell r="A3103" t="str">
            <v>12556-10</v>
          </cell>
          <cell r="B3103" t="str">
            <v>C</v>
          </cell>
          <cell r="C3103" t="str">
            <v>Closed</v>
          </cell>
          <cell r="D3103" t="str">
            <v>G - Studentships - Prof S Jeffrey</v>
          </cell>
          <cell r="E3103" t="str">
            <v>Stephen Jeffery</v>
          </cell>
          <cell r="F3103">
            <v>73050</v>
          </cell>
        </row>
        <row r="3104">
          <cell r="A3104" t="str">
            <v>12557-10</v>
          </cell>
          <cell r="B3104" t="str">
            <v>C</v>
          </cell>
          <cell r="C3104" t="str">
            <v>Closed</v>
          </cell>
          <cell r="D3104" t="str">
            <v>G - Studentships - Dr T Shaw</v>
          </cell>
          <cell r="E3104" t="str">
            <v>Tanya J Shaw</v>
          </cell>
          <cell r="F3104">
            <v>73050</v>
          </cell>
        </row>
        <row r="3105">
          <cell r="A3105" t="str">
            <v>12558-10</v>
          </cell>
          <cell r="B3105" t="str">
            <v>N</v>
          </cell>
          <cell r="C3105" t="str">
            <v>Active</v>
          </cell>
          <cell r="D3105" t="str">
            <v>G - Studentships - P Adds</v>
          </cell>
          <cell r="E3105" t="str">
            <v>Philip James Adds</v>
          </cell>
          <cell r="F3105">
            <v>73050</v>
          </cell>
        </row>
        <row r="3106">
          <cell r="A3106" t="str">
            <v>12559-10</v>
          </cell>
          <cell r="B3106" t="str">
            <v>N</v>
          </cell>
          <cell r="C3106" t="str">
            <v>Active</v>
          </cell>
          <cell r="D3106" t="str">
            <v>G - Studentships - Dr C Eder</v>
          </cell>
          <cell r="E3106" t="str">
            <v>Claudia Eder</v>
          </cell>
          <cell r="F3106">
            <v>73050</v>
          </cell>
        </row>
        <row r="3107">
          <cell r="A3107" t="str">
            <v>12560-10</v>
          </cell>
          <cell r="B3107" t="str">
            <v>N</v>
          </cell>
          <cell r="C3107" t="str">
            <v>Active</v>
          </cell>
          <cell r="D3107" t="str">
            <v>G - Studentships - Prof D Bennett</v>
          </cell>
          <cell r="E3107" t="str">
            <v>Dorothy Catherine Bennett</v>
          </cell>
          <cell r="F3107">
            <v>73050</v>
          </cell>
        </row>
        <row r="3108">
          <cell r="A3108" t="str">
            <v>12561-10</v>
          </cell>
          <cell r="B3108" t="str">
            <v>N</v>
          </cell>
          <cell r="C3108" t="str">
            <v>Active</v>
          </cell>
          <cell r="D3108" t="str">
            <v>G - Studentships - Dr F Valderrama</v>
          </cell>
          <cell r="E3108" t="str">
            <v>Ferran Valderrama</v>
          </cell>
          <cell r="F3108">
            <v>73050</v>
          </cell>
        </row>
        <row r="3109">
          <cell r="A3109" t="str">
            <v>12562-10</v>
          </cell>
          <cell r="B3109" t="str">
            <v>C</v>
          </cell>
          <cell r="C3109" t="str">
            <v>Closed</v>
          </cell>
          <cell r="D3109" t="str">
            <v>G - Studentships - Dr R Sharifi</v>
          </cell>
          <cell r="E3109" t="str">
            <v>Matthew Alexander George</v>
          </cell>
          <cell r="F3109">
            <v>73050</v>
          </cell>
        </row>
        <row r="3110">
          <cell r="A3110" t="str">
            <v>12562-11</v>
          </cell>
          <cell r="B3110" t="str">
            <v>C</v>
          </cell>
          <cell r="C3110" t="str">
            <v>Closed</v>
          </cell>
          <cell r="D3110" t="str">
            <v>G - Studentship - Dr A-M Reid</v>
          </cell>
          <cell r="E3110" t="str">
            <v>Susan Anne McPheat</v>
          </cell>
          <cell r="F3110">
            <v>42991</v>
          </cell>
        </row>
        <row r="3111">
          <cell r="A3111" t="str">
            <v>12563-10</v>
          </cell>
          <cell r="B3111" t="str">
            <v>C</v>
          </cell>
          <cell r="C3111" t="str">
            <v>Closed</v>
          </cell>
          <cell r="D3111" t="str">
            <v>G - Studentships - Prof H Mason</v>
          </cell>
          <cell r="E3111" t="str">
            <v>Helen Diane Mason</v>
          </cell>
          <cell r="F3111">
            <v>73050</v>
          </cell>
        </row>
        <row r="3112">
          <cell r="A3112" t="str">
            <v>12564-10</v>
          </cell>
          <cell r="B3112" t="str">
            <v>C</v>
          </cell>
          <cell r="C3112" t="str">
            <v>Closed</v>
          </cell>
          <cell r="D3112" t="str">
            <v>G - Studentships - Dr D Winterbourne</v>
          </cell>
          <cell r="E3112" t="str">
            <v>David John Winterbourne</v>
          </cell>
          <cell r="F3112">
            <v>73050</v>
          </cell>
        </row>
        <row r="3113">
          <cell r="A3113" t="str">
            <v>12565-10</v>
          </cell>
          <cell r="B3113" t="str">
            <v>N</v>
          </cell>
          <cell r="C3113" t="str">
            <v>Active</v>
          </cell>
          <cell r="D3113" t="str">
            <v>G - Studentships - Prof E Baker</v>
          </cell>
          <cell r="E3113" t="str">
            <v>Emma Harriet Baker</v>
          </cell>
          <cell r="F3113">
            <v>73050</v>
          </cell>
        </row>
        <row r="3114">
          <cell r="A3114" t="str">
            <v>12566-10</v>
          </cell>
          <cell r="B3114" t="str">
            <v>C</v>
          </cell>
          <cell r="C3114" t="str">
            <v>Closed</v>
          </cell>
          <cell r="D3114" t="str">
            <v>A - INTO/SGUL Teaching Room Project</v>
          </cell>
          <cell r="E3114" t="str">
            <v>Derek Waldo Bannister</v>
          </cell>
          <cell r="F3114">
            <v>44196</v>
          </cell>
        </row>
        <row r="3115">
          <cell r="A3115" t="str">
            <v>12566-11</v>
          </cell>
          <cell r="B3115" t="str">
            <v>C</v>
          </cell>
          <cell r="C3115" t="str">
            <v>Closed</v>
          </cell>
          <cell r="D3115" t="str">
            <v>A - INTO Project Moves - Decanting work cost</v>
          </cell>
          <cell r="E3115" t="str">
            <v>Derek Waldo Bannister</v>
          </cell>
          <cell r="F3115">
            <v>44196</v>
          </cell>
        </row>
        <row r="3116">
          <cell r="A3116" t="str">
            <v>12567-10</v>
          </cell>
          <cell r="B3116" t="str">
            <v>N</v>
          </cell>
          <cell r="C3116" t="str">
            <v>Active</v>
          </cell>
          <cell r="D3116" t="str">
            <v>R - Global Research in Paediatrics</v>
          </cell>
          <cell r="E3116" t="str">
            <v>Michael Roy Sharland</v>
          </cell>
          <cell r="F3116">
            <v>42916</v>
          </cell>
        </row>
        <row r="3117">
          <cell r="A3117" t="str">
            <v>12568-10</v>
          </cell>
          <cell r="B3117" t="str">
            <v>C</v>
          </cell>
          <cell r="C3117" t="str">
            <v>Closed</v>
          </cell>
          <cell r="D3117" t="str">
            <v>Exonic Sequencing of HDAC9 Pilot Project</v>
          </cell>
          <cell r="E3117" t="str">
            <v>Matthew Alexander George</v>
          </cell>
          <cell r="F3117">
            <v>41852</v>
          </cell>
        </row>
        <row r="3118">
          <cell r="A3118" t="str">
            <v>12568-11</v>
          </cell>
          <cell r="B3118" t="str">
            <v>C</v>
          </cell>
          <cell r="C3118" t="str">
            <v>Closed</v>
          </cell>
          <cell r="D3118" t="str">
            <v>Patients With Chronic Kidney Disease Pilot Project</v>
          </cell>
          <cell r="E3118" t="str">
            <v>Juan Carlos Kaski</v>
          </cell>
          <cell r="F3118">
            <v>41852</v>
          </cell>
        </row>
        <row r="3119">
          <cell r="A3119" t="str">
            <v>12568-12</v>
          </cell>
          <cell r="B3119" t="str">
            <v>C</v>
          </cell>
          <cell r="C3119" t="str">
            <v>Closed</v>
          </cell>
          <cell r="D3119" t="str">
            <v>O - Pilot Project - Aneurysm Disease &amp; Endothelial Dysfunction</v>
          </cell>
          <cell r="E3119" t="str">
            <v>Jude Keya</v>
          </cell>
          <cell r="F3119">
            <v>42369</v>
          </cell>
        </row>
        <row r="3120">
          <cell r="A3120" t="str">
            <v>12568-13</v>
          </cell>
          <cell r="B3120" t="str">
            <v>C</v>
          </cell>
          <cell r="C3120" t="str">
            <v>Closed</v>
          </cell>
          <cell r="D3120" t="str">
            <v>O - Effect of Hypersensitive Disorders of Pregnancy - Pilot Project</v>
          </cell>
          <cell r="E3120" t="str">
            <v>Tarek Francis Tewfik Antonios</v>
          </cell>
          <cell r="F3120">
            <v>43830</v>
          </cell>
        </row>
        <row r="3121">
          <cell r="A3121" t="str">
            <v>12569-10</v>
          </cell>
          <cell r="B3121" t="str">
            <v>N</v>
          </cell>
          <cell r="C3121" t="str">
            <v>Active</v>
          </cell>
          <cell r="D3121" t="str">
            <v>G - Studentships - Dr D Lovell</v>
          </cell>
          <cell r="E3121" t="str">
            <v>David Lovell</v>
          </cell>
          <cell r="F3121">
            <v>73050</v>
          </cell>
        </row>
        <row r="3122">
          <cell r="A3122" t="str">
            <v>12569-11</v>
          </cell>
          <cell r="B3122" t="str">
            <v>C</v>
          </cell>
          <cell r="C3122" t="str">
            <v>Closed</v>
          </cell>
          <cell r="D3122" t="str">
            <v>G - Studentships - Dr J Hull</v>
          </cell>
          <cell r="E3122" t="str">
            <v>Matthew Alexander George</v>
          </cell>
          <cell r="F3122">
            <v>73050</v>
          </cell>
        </row>
        <row r="3123">
          <cell r="A3123" t="str">
            <v>12569-12</v>
          </cell>
          <cell r="B3123" t="str">
            <v>N</v>
          </cell>
          <cell r="C3123" t="str">
            <v>Active</v>
          </cell>
          <cell r="D3123" t="str">
            <v>G - Unallocated Studentships budgets</v>
          </cell>
          <cell r="E3123" t="str">
            <v>Matthew Alexander George</v>
          </cell>
          <cell r="F3123">
            <v>73050</v>
          </cell>
        </row>
        <row r="3124">
          <cell r="A3124" t="str">
            <v>12569-13</v>
          </cell>
          <cell r="B3124" t="str">
            <v>C</v>
          </cell>
          <cell r="C3124" t="str">
            <v>Closed</v>
          </cell>
          <cell r="D3124" t="str">
            <v>G - BMS Student Supervisors - Prof P Andrews</v>
          </cell>
          <cell r="E3124" t="str">
            <v>Paul Lyn Rodney Andrews</v>
          </cell>
          <cell r="F3124">
            <v>73050</v>
          </cell>
        </row>
        <row r="3125">
          <cell r="A3125" t="str">
            <v>12569-14</v>
          </cell>
          <cell r="B3125" t="str">
            <v>C</v>
          </cell>
          <cell r="C3125" t="str">
            <v>Closed</v>
          </cell>
          <cell r="D3125" t="str">
            <v>G - BMS Student Supervisors - Prof T Chambers</v>
          </cell>
          <cell r="E3125" t="str">
            <v>Timothy John Chambers</v>
          </cell>
          <cell r="F3125">
            <v>73050</v>
          </cell>
        </row>
        <row r="3126">
          <cell r="A3126" t="str">
            <v>12569-15</v>
          </cell>
          <cell r="B3126" t="str">
            <v>C</v>
          </cell>
          <cell r="C3126" t="str">
            <v>Closed</v>
          </cell>
          <cell r="D3126" t="str">
            <v>G - BMS Student Supervisors - Prof M Patton</v>
          </cell>
          <cell r="E3126" t="str">
            <v>Michael Alexander Patton</v>
          </cell>
          <cell r="F3126">
            <v>73050</v>
          </cell>
        </row>
        <row r="3127">
          <cell r="A3127" t="str">
            <v>12569-16</v>
          </cell>
          <cell r="B3127" t="str">
            <v>C</v>
          </cell>
          <cell r="C3127" t="str">
            <v>Closed</v>
          </cell>
          <cell r="D3127" t="str">
            <v>G - Reza Maroofian - PhD Transfer</v>
          </cell>
          <cell r="E3127" t="str">
            <v>Andrew Harry Crosby</v>
          </cell>
          <cell r="F3127">
            <v>73050</v>
          </cell>
        </row>
        <row r="3128">
          <cell r="A3128" t="str">
            <v>12569-17</v>
          </cell>
          <cell r="B3128" t="str">
            <v>N</v>
          </cell>
          <cell r="C3128" t="str">
            <v>Active</v>
          </cell>
          <cell r="D3128" t="str">
            <v>G - Studentships - Dr O Janneh</v>
          </cell>
          <cell r="E3128" t="str">
            <v>Omar Janneh</v>
          </cell>
          <cell r="F3128">
            <v>73050</v>
          </cell>
        </row>
        <row r="3129">
          <cell r="A3129" t="str">
            <v>12569-18</v>
          </cell>
          <cell r="B3129" t="str">
            <v>C</v>
          </cell>
          <cell r="C3129" t="str">
            <v>Closed</v>
          </cell>
          <cell r="D3129" t="str">
            <v>G - Studentships - Dr J Moffatt</v>
          </cell>
          <cell r="E3129" t="str">
            <v>James David Moffatt</v>
          </cell>
          <cell r="F3129">
            <v>73050</v>
          </cell>
        </row>
        <row r="3130">
          <cell r="A3130" t="str">
            <v>12569-19</v>
          </cell>
          <cell r="B3130" t="str">
            <v>C</v>
          </cell>
          <cell r="C3130" t="str">
            <v>Closed</v>
          </cell>
          <cell r="D3130" t="str">
            <v>G - Studentships - Dr C Shields</v>
          </cell>
          <cell r="E3130" t="str">
            <v>Carol Janet Shiels</v>
          </cell>
          <cell r="F3130">
            <v>73050</v>
          </cell>
        </row>
        <row r="3131">
          <cell r="A3131" t="str">
            <v>12569-20</v>
          </cell>
          <cell r="B3131" t="str">
            <v>N</v>
          </cell>
          <cell r="C3131" t="str">
            <v>Active</v>
          </cell>
          <cell r="D3131" t="str">
            <v>G - Studentships - Dr P Ostergaard</v>
          </cell>
          <cell r="E3131" t="str">
            <v>Pia Ostergaard</v>
          </cell>
          <cell r="F3131">
            <v>73050</v>
          </cell>
        </row>
        <row r="3132">
          <cell r="A3132" t="str">
            <v>12569-21</v>
          </cell>
          <cell r="B3132" t="str">
            <v>N</v>
          </cell>
          <cell r="C3132" t="str">
            <v>Active</v>
          </cell>
          <cell r="D3132" t="str">
            <v>G - Studentships - Dr P Skorupski</v>
          </cell>
          <cell r="E3132" t="str">
            <v>Peter Skorupski</v>
          </cell>
          <cell r="F3132">
            <v>73050</v>
          </cell>
        </row>
        <row r="3133">
          <cell r="A3133" t="str">
            <v>12569-22</v>
          </cell>
          <cell r="B3133" t="str">
            <v>C</v>
          </cell>
          <cell r="C3133" t="str">
            <v>Closed</v>
          </cell>
          <cell r="D3133" t="str">
            <v>O - Pilot Study - Dr C Davidson</v>
          </cell>
          <cell r="E3133" t="str">
            <v>Susan Anne McPheat</v>
          </cell>
          <cell r="F3133">
            <v>73050</v>
          </cell>
        </row>
        <row r="3134">
          <cell r="A3134" t="str">
            <v>12569-23</v>
          </cell>
          <cell r="B3134" t="str">
            <v>N</v>
          </cell>
          <cell r="C3134" t="str">
            <v>Active</v>
          </cell>
          <cell r="D3134" t="str">
            <v>G - Gel Room Account for Student Supervisors</v>
          </cell>
          <cell r="E3134" t="str">
            <v>Kate Victoria Everett</v>
          </cell>
          <cell r="F3134">
            <v>73050</v>
          </cell>
        </row>
        <row r="3135">
          <cell r="A3135" t="str">
            <v>12569-24</v>
          </cell>
          <cell r="B3135" t="str">
            <v>N</v>
          </cell>
          <cell r="C3135" t="str">
            <v>Active</v>
          </cell>
          <cell r="D3135" t="str">
            <v>G - Studentship - Dr L Drummond</v>
          </cell>
          <cell r="E3135" t="str">
            <v>Lynne Marjorie Drummond</v>
          </cell>
          <cell r="F3135">
            <v>72897</v>
          </cell>
        </row>
        <row r="3136">
          <cell r="A3136" t="str">
            <v>12569-25</v>
          </cell>
          <cell r="B3136" t="str">
            <v>C</v>
          </cell>
          <cell r="C3136" t="str">
            <v>Closed</v>
          </cell>
          <cell r="D3136" t="str">
            <v>G - Studentship - Dr C Abbasian</v>
          </cell>
          <cell r="E3136" t="str">
            <v>Cyrus Abbasian</v>
          </cell>
          <cell r="F3136">
            <v>72897</v>
          </cell>
        </row>
        <row r="3137">
          <cell r="A3137" t="str">
            <v>12569-26</v>
          </cell>
          <cell r="B3137" t="str">
            <v>N</v>
          </cell>
          <cell r="C3137" t="str">
            <v>Active</v>
          </cell>
          <cell r="D3137" t="str">
            <v>G - Studentship - Dr C R Hooper</v>
          </cell>
          <cell r="E3137" t="str">
            <v>Carwyn Rhys Hooper</v>
          </cell>
          <cell r="F3137">
            <v>72897</v>
          </cell>
        </row>
        <row r="3138">
          <cell r="A3138" t="str">
            <v>12569-27</v>
          </cell>
          <cell r="B3138" t="str">
            <v>C</v>
          </cell>
          <cell r="C3138" t="str">
            <v>Closed</v>
          </cell>
          <cell r="D3138" t="str">
            <v>G - Studentship - Dr S Mannion</v>
          </cell>
          <cell r="E3138" t="str">
            <v>Stephen John Mannion</v>
          </cell>
          <cell r="F3138">
            <v>43312</v>
          </cell>
        </row>
        <row r="3139">
          <cell r="A3139" t="str">
            <v>12569-28</v>
          </cell>
          <cell r="B3139" t="str">
            <v>N</v>
          </cell>
          <cell r="C3139" t="str">
            <v>Active</v>
          </cell>
          <cell r="D3139" t="str">
            <v>G - Studentships - Dr H Cock</v>
          </cell>
          <cell r="E3139" t="str">
            <v>Hannah Rutherford Cock</v>
          </cell>
          <cell r="F3139">
            <v>73050</v>
          </cell>
        </row>
        <row r="3140">
          <cell r="A3140" t="str">
            <v>12569-29</v>
          </cell>
          <cell r="B3140" t="str">
            <v>N</v>
          </cell>
          <cell r="C3140" t="str">
            <v>Active</v>
          </cell>
          <cell r="D3140" t="str">
            <v>G - Studentships - Dr K Jonas</v>
          </cell>
          <cell r="E3140" t="str">
            <v>Kim Carol Jonas</v>
          </cell>
          <cell r="F3140">
            <v>73050</v>
          </cell>
        </row>
        <row r="3141">
          <cell r="A3141" t="str">
            <v>12569-30</v>
          </cell>
          <cell r="B3141" t="str">
            <v>C</v>
          </cell>
          <cell r="C3141" t="str">
            <v>Closed</v>
          </cell>
          <cell r="D3141" t="str">
            <v>G - Studentships - Prof G McGauley</v>
          </cell>
          <cell r="E3141" t="str">
            <v>Gillian Anne McGauley</v>
          </cell>
          <cell r="F3141">
            <v>73050</v>
          </cell>
        </row>
        <row r="3142">
          <cell r="A3142" t="str">
            <v>12569-31</v>
          </cell>
          <cell r="B3142" t="str">
            <v>N</v>
          </cell>
          <cell r="C3142" t="str">
            <v>Active</v>
          </cell>
          <cell r="D3142" t="str">
            <v>G - Studentships - Dr A O´Brien</v>
          </cell>
          <cell r="E3142" t="str">
            <v>Aileen Ann O´Brien</v>
          </cell>
          <cell r="F3142">
            <v>73050</v>
          </cell>
        </row>
        <row r="3143">
          <cell r="A3143" t="str">
            <v>12569-32</v>
          </cell>
          <cell r="B3143" t="str">
            <v>N</v>
          </cell>
          <cell r="C3143" t="str">
            <v>Active</v>
          </cell>
          <cell r="D3143" t="str">
            <v>G - Studentships - Prof I Greenwood</v>
          </cell>
          <cell r="E3143" t="str">
            <v>Iain Andrew Greenwood</v>
          </cell>
          <cell r="F3143">
            <v>73050</v>
          </cell>
        </row>
        <row r="3144">
          <cell r="A3144" t="str">
            <v>12569-33</v>
          </cell>
          <cell r="B3144" t="str">
            <v>N</v>
          </cell>
          <cell r="C3144" t="str">
            <v>Active</v>
          </cell>
          <cell r="D3144" t="str">
            <v>G - Imperial College MSc student lab project</v>
          </cell>
          <cell r="E3144" t="str">
            <v>Kim Carol Jonas</v>
          </cell>
          <cell r="F3144">
            <v>73050</v>
          </cell>
        </row>
        <row r="3145">
          <cell r="A3145" t="str">
            <v>12569-34</v>
          </cell>
          <cell r="B3145" t="str">
            <v>C</v>
          </cell>
          <cell r="C3145" t="str">
            <v>Closed</v>
          </cell>
          <cell r="D3145" t="str">
            <v>G - Genomic Medicine Research Project Funding - Dr K Everett</v>
          </cell>
          <cell r="E3145" t="str">
            <v>Kate Victoria Everett</v>
          </cell>
          <cell r="F3145">
            <v>73050</v>
          </cell>
        </row>
        <row r="3146">
          <cell r="A3146" t="str">
            <v>12569-35</v>
          </cell>
          <cell r="B3146" t="str">
            <v>N</v>
          </cell>
          <cell r="C3146" t="str">
            <v>Active</v>
          </cell>
          <cell r="D3146" t="str">
            <v>G - Studentships - Dr Judith Ibison</v>
          </cell>
          <cell r="E3146" t="str">
            <v>Judith Margaret Ibison</v>
          </cell>
          <cell r="F3146">
            <v>73050</v>
          </cell>
        </row>
        <row r="3147">
          <cell r="A3147" t="str">
            <v>12569-36</v>
          </cell>
          <cell r="B3147" t="str">
            <v>N</v>
          </cell>
          <cell r="C3147" t="str">
            <v>Active</v>
          </cell>
          <cell r="D3147" t="str">
            <v>G - Studentships - Dr Alexis Bailey</v>
          </cell>
          <cell r="E3147" t="str">
            <v>Alexis Bailey</v>
          </cell>
          <cell r="F3147">
            <v>73050</v>
          </cell>
        </row>
        <row r="3148">
          <cell r="A3148" t="str">
            <v>12569-37</v>
          </cell>
          <cell r="B3148" t="str">
            <v>N</v>
          </cell>
          <cell r="C3148" t="str">
            <v>Active</v>
          </cell>
          <cell r="D3148" t="str">
            <v>G - Studentships - Dr A Walley</v>
          </cell>
          <cell r="E3148" t="str">
            <v>Andrew John Walley</v>
          </cell>
          <cell r="F3148">
            <v>73050</v>
          </cell>
        </row>
        <row r="3149">
          <cell r="A3149" t="str">
            <v>12569-38</v>
          </cell>
          <cell r="B3149" t="str">
            <v>N</v>
          </cell>
          <cell r="C3149" t="str">
            <v>Active</v>
          </cell>
          <cell r="D3149" t="str">
            <v>G - Studentship - Dr J Myers</v>
          </cell>
          <cell r="E3149" t="str">
            <v>Janette Myers</v>
          </cell>
          <cell r="F3149">
            <v>73050</v>
          </cell>
        </row>
        <row r="3150">
          <cell r="A3150" t="str">
            <v>12569-39</v>
          </cell>
          <cell r="B3150" t="str">
            <v>N</v>
          </cell>
          <cell r="C3150" t="str">
            <v>Active</v>
          </cell>
          <cell r="D3150" t="str">
            <v>G - BSc/MSci Summer Studentship - P Ataliotis</v>
          </cell>
          <cell r="E3150" t="str">
            <v>Paris Ataliotis</v>
          </cell>
          <cell r="F3150">
            <v>73050</v>
          </cell>
        </row>
        <row r="3151">
          <cell r="A3151" t="str">
            <v>12569-40</v>
          </cell>
          <cell r="B3151" t="str">
            <v>N</v>
          </cell>
          <cell r="C3151" t="str">
            <v>Active</v>
          </cell>
          <cell r="D3151" t="str">
            <v>G - Studentship - Dr D Gillott</v>
          </cell>
          <cell r="E3151" t="str">
            <v>David John Gillott</v>
          </cell>
          <cell r="F3151">
            <v>73050</v>
          </cell>
        </row>
        <row r="3152">
          <cell r="A3152" t="str">
            <v>12569-41</v>
          </cell>
          <cell r="B3152" t="str">
            <v>N</v>
          </cell>
          <cell r="C3152" t="str">
            <v>Active</v>
          </cell>
          <cell r="D3152" t="str">
            <v>G - Studentship - Dr C Copeland</v>
          </cell>
          <cell r="E3152" t="str">
            <v>Caroline Susanne Copeland</v>
          </cell>
          <cell r="F3152">
            <v>73050</v>
          </cell>
        </row>
        <row r="3153">
          <cell r="A3153" t="str">
            <v>12569-42</v>
          </cell>
          <cell r="B3153" t="str">
            <v>N</v>
          </cell>
          <cell r="C3153" t="str">
            <v>Active</v>
          </cell>
          <cell r="D3153" t="str">
            <v>G - Studentship - Dr S Shah</v>
          </cell>
          <cell r="E3153" t="str">
            <v>Saima Shah</v>
          </cell>
          <cell r="F3153">
            <v>73050</v>
          </cell>
        </row>
        <row r="3154">
          <cell r="A3154" t="str">
            <v>12569-43</v>
          </cell>
          <cell r="B3154" t="str">
            <v>N</v>
          </cell>
          <cell r="C3154" t="str">
            <v>Active</v>
          </cell>
          <cell r="D3154" t="str">
            <v>G - Studentship - Dr Rehana Iqbal</v>
          </cell>
          <cell r="E3154" t="str">
            <v>Rehana Iqbal</v>
          </cell>
          <cell r="F3154">
            <v>73050</v>
          </cell>
        </row>
        <row r="3155">
          <cell r="A3155" t="str">
            <v>12569-44</v>
          </cell>
          <cell r="B3155" t="str">
            <v>N</v>
          </cell>
          <cell r="C3155" t="str">
            <v>Active</v>
          </cell>
          <cell r="D3155" t="str">
            <v>G - Temporary Studentships - Paris Ataliotis</v>
          </cell>
          <cell r="E3155" t="str">
            <v>Paris Ataliotis</v>
          </cell>
          <cell r="F3155">
            <v>73050</v>
          </cell>
        </row>
        <row r="3156">
          <cell r="A3156" t="str">
            <v>12569-45</v>
          </cell>
          <cell r="B3156" t="str">
            <v>N</v>
          </cell>
          <cell r="C3156" t="str">
            <v>Active</v>
          </cell>
          <cell r="D3156" t="str">
            <v>G - Studentships - Dr A Brown</v>
          </cell>
          <cell r="E3156" t="str">
            <v>Adrian Michael Anthony Brown</v>
          </cell>
          <cell r="F3156">
            <v>73050</v>
          </cell>
        </row>
        <row r="3157">
          <cell r="A3157" t="str">
            <v>12569-46</v>
          </cell>
          <cell r="B3157" t="str">
            <v>N</v>
          </cell>
          <cell r="C3157" t="str">
            <v>Active</v>
          </cell>
          <cell r="D3157" t="str">
            <v>G - Studentship - Dr K Snape</v>
          </cell>
          <cell r="E3157" t="str">
            <v>Katie Mairwen Greenwood Snape</v>
          </cell>
          <cell r="F3157">
            <v>73050</v>
          </cell>
        </row>
        <row r="3158">
          <cell r="A3158" t="str">
            <v>12569-47</v>
          </cell>
          <cell r="B3158" t="str">
            <v>N</v>
          </cell>
          <cell r="C3158" t="str">
            <v>Active</v>
          </cell>
          <cell r="D3158" t="str">
            <v>G - SRF Vacation Scholarship 2018</v>
          </cell>
          <cell r="E3158" t="str">
            <v>Suman Rice</v>
          </cell>
          <cell r="F3158">
            <v>43465</v>
          </cell>
        </row>
        <row r="3159">
          <cell r="A3159" t="str">
            <v>12569-48</v>
          </cell>
          <cell r="B3159" t="str">
            <v>N</v>
          </cell>
          <cell r="C3159" t="str">
            <v>Active</v>
          </cell>
          <cell r="D3159" t="str">
            <v>G- Student Supervision- F Cavodeassi</v>
          </cell>
          <cell r="E3159" t="str">
            <v>Florencia Cavodeassi</v>
          </cell>
          <cell r="F3159">
            <v>73050</v>
          </cell>
        </row>
        <row r="3160">
          <cell r="A3160" t="str">
            <v>12569-49</v>
          </cell>
          <cell r="B3160" t="str">
            <v>N</v>
          </cell>
          <cell r="C3160" t="str">
            <v>Active</v>
          </cell>
          <cell r="D3160" t="str">
            <v>G- Student Supervision- Dr Patricia Prado</v>
          </cell>
          <cell r="E3160" t="str">
            <v>Patricia Shirley Almeida Prado</v>
          </cell>
          <cell r="F3160">
            <v>73050</v>
          </cell>
        </row>
        <row r="3161">
          <cell r="A3161" t="str">
            <v>12569-50</v>
          </cell>
          <cell r="B3161" t="str">
            <v>N</v>
          </cell>
          <cell r="C3161" t="str">
            <v>Active</v>
          </cell>
          <cell r="D3161" t="str">
            <v>G- Student Supervision- Alex Trompeter</v>
          </cell>
          <cell r="E3161" t="str">
            <v>Alex Joel Trompeter</v>
          </cell>
          <cell r="F3161">
            <v>73050</v>
          </cell>
        </row>
        <row r="3162">
          <cell r="A3162" t="str">
            <v>12569-51</v>
          </cell>
          <cell r="B3162" t="str">
            <v>N</v>
          </cell>
          <cell r="C3162" t="str">
            <v>Active</v>
          </cell>
          <cell r="D3162" t="str">
            <v>G- Student Supervision- Dr J Buckley</v>
          </cell>
          <cell r="E3162" t="str">
            <v>James Samuel Buckley</v>
          </cell>
          <cell r="F3162">
            <v>73050</v>
          </cell>
        </row>
        <row r="3163">
          <cell r="A3163" t="str">
            <v>12570-10</v>
          </cell>
          <cell r="B3163" t="str">
            <v>N</v>
          </cell>
          <cell r="C3163" t="str">
            <v>Active</v>
          </cell>
          <cell r="D3163" t="str">
            <v>P6 - Studentship: Characterisation of biomarkers for monitoring disease progression and treatment efficacy in mitochondrial neurogastrointestinal encephalomyopathy</v>
          </cell>
          <cell r="E3163" t="str">
            <v>Bridget Elizabeth Bax</v>
          </cell>
          <cell r="F3163">
            <v>42789</v>
          </cell>
        </row>
        <row r="3164">
          <cell r="A3164" t="str">
            <v>12571-10</v>
          </cell>
          <cell r="B3164" t="str">
            <v>N</v>
          </cell>
          <cell r="C3164" t="str">
            <v>Active</v>
          </cell>
          <cell r="D3164" t="str">
            <v>G - Exchange Differences Account</v>
          </cell>
          <cell r="E3164" t="str">
            <v>Geetha Shyamala Gnanendran</v>
          </cell>
          <cell r="F3164">
            <v>73050</v>
          </cell>
        </row>
        <row r="3165">
          <cell r="A3165" t="str">
            <v>12572-10</v>
          </cell>
          <cell r="B3165" t="str">
            <v>C</v>
          </cell>
          <cell r="C3165" t="str">
            <v>Closed</v>
          </cell>
          <cell r="D3165" t="str">
            <v>R - The role of childhood diet and eating patterns</v>
          </cell>
          <cell r="E3165" t="str">
            <v>Peter Hynes Whincup</v>
          </cell>
          <cell r="F3165">
            <v>41779</v>
          </cell>
        </row>
        <row r="3166">
          <cell r="A3166" t="str">
            <v>12573-10</v>
          </cell>
          <cell r="B3166" t="str">
            <v>C</v>
          </cell>
          <cell r="C3166" t="str">
            <v>Closed</v>
          </cell>
          <cell r="D3166" t="str">
            <v>C - Paramedic programme (SECAmb)</v>
          </cell>
          <cell r="E3166" t="str">
            <v>Stephanie Janet Hazlehurst</v>
          </cell>
          <cell r="F3166">
            <v>73050</v>
          </cell>
        </row>
        <row r="3167">
          <cell r="A3167" t="str">
            <v>12574-10</v>
          </cell>
          <cell r="B3167" t="str">
            <v>C</v>
          </cell>
          <cell r="C3167" t="str">
            <v>Closed</v>
          </cell>
          <cell r="D3167" t="str">
            <v>R - Blood brain barrier neuropathology, white matter lesions and dementia</v>
          </cell>
          <cell r="E3167" t="str">
            <v>Atticus Henry Hainsworth</v>
          </cell>
          <cell r="F3167">
            <v>42408</v>
          </cell>
        </row>
        <row r="3168">
          <cell r="A3168" t="str">
            <v>12575-10</v>
          </cell>
          <cell r="B3168" t="str">
            <v>C</v>
          </cell>
          <cell r="C3168" t="str">
            <v>Closed</v>
          </cell>
          <cell r="D3168" t="str">
            <v>Enabling works - 3rd Floor Lanesborough relocation</v>
          </cell>
          <cell r="E3168" t="str">
            <v>Ekaterini Nesbitt</v>
          </cell>
          <cell r="F3168">
            <v>42063</v>
          </cell>
        </row>
        <row r="3169">
          <cell r="A3169" t="str">
            <v>12576-10</v>
          </cell>
          <cell r="B3169" t="str">
            <v>C</v>
          </cell>
          <cell r="C3169" t="str">
            <v>Closed</v>
          </cell>
          <cell r="D3169" t="str">
            <v>R - Funding for Statistician</v>
          </cell>
          <cell r="E3169" t="str">
            <v>Phillip Edward Hay</v>
          </cell>
          <cell r="F3169">
            <v>41507</v>
          </cell>
        </row>
        <row r="3170">
          <cell r="A3170" t="str">
            <v>12577-10</v>
          </cell>
          <cell r="B3170" t="str">
            <v>C</v>
          </cell>
          <cell r="C3170" t="str">
            <v>Closed</v>
          </cell>
          <cell r="D3170" t="str">
            <v>R - Investigating the early emergence of ethnic differences in type 2 diabetes risk in UK South Asian, African-Caribbean and white European children: the role of childhood and early life factors</v>
          </cell>
          <cell r="E3170" t="str">
            <v>Peter Hynes Whincup</v>
          </cell>
          <cell r="F3170">
            <v>42947</v>
          </cell>
        </row>
        <row r="3171">
          <cell r="A3171" t="str">
            <v>12578-10</v>
          </cell>
          <cell r="B3171" t="str">
            <v>C</v>
          </cell>
          <cell r="C3171" t="str">
            <v>Closed</v>
          </cell>
          <cell r="D3171" t="str">
            <v>T - DSM Seminar</v>
          </cell>
          <cell r="E3171" t="str">
            <v>James Peter Hallinan</v>
          </cell>
          <cell r="F3171">
            <v>41851</v>
          </cell>
        </row>
        <row r="3172">
          <cell r="A3172" t="str">
            <v>12579-10</v>
          </cell>
          <cell r="B3172" t="str">
            <v>C</v>
          </cell>
          <cell r="C3172" t="str">
            <v>Closed</v>
          </cell>
          <cell r="D3172" t="str">
            <v>G - Studentships - Dr H Thangaraj</v>
          </cell>
          <cell r="E3172" t="str">
            <v>Harry Sudershan Thangaraj</v>
          </cell>
          <cell r="F3172">
            <v>73050</v>
          </cell>
        </row>
        <row r="3173">
          <cell r="A3173" t="str">
            <v>12579-11</v>
          </cell>
          <cell r="B3173" t="str">
            <v>C</v>
          </cell>
          <cell r="C3173" t="str">
            <v>Closed</v>
          </cell>
          <cell r="D3173" t="str">
            <v>G - Studentships - Dr J Round</v>
          </cell>
          <cell r="E3173" t="str">
            <v>Jonathan Edward Collier Round</v>
          </cell>
          <cell r="F3173">
            <v>73050</v>
          </cell>
        </row>
        <row r="3174">
          <cell r="A3174" t="str">
            <v>12579-12</v>
          </cell>
          <cell r="B3174" t="str">
            <v>N</v>
          </cell>
          <cell r="C3174" t="str">
            <v>Active</v>
          </cell>
          <cell r="D3174" t="str">
            <v>G - Studentships - Dr K Laing</v>
          </cell>
          <cell r="E3174" t="str">
            <v>Kenneth Laing</v>
          </cell>
          <cell r="F3174">
            <v>73050</v>
          </cell>
        </row>
        <row r="3175">
          <cell r="A3175" t="str">
            <v>12579-13</v>
          </cell>
          <cell r="B3175" t="str">
            <v>N</v>
          </cell>
          <cell r="C3175" t="str">
            <v>Active</v>
          </cell>
          <cell r="D3175" t="str">
            <v>G - Studentships - Prof D Macallan</v>
          </cell>
          <cell r="E3175" t="str">
            <v>Derek Clive Macallan</v>
          </cell>
          <cell r="F3175">
            <v>73050</v>
          </cell>
        </row>
        <row r="3176">
          <cell r="A3176" t="str">
            <v>12579-14</v>
          </cell>
          <cell r="B3176" t="str">
            <v>N</v>
          </cell>
          <cell r="C3176" t="str">
            <v>Active</v>
          </cell>
          <cell r="D3176" t="str">
            <v>G - Studentships - Prof M Sharland</v>
          </cell>
          <cell r="E3176" t="str">
            <v>Michael Roy Sharland</v>
          </cell>
          <cell r="F3176">
            <v>73050</v>
          </cell>
        </row>
        <row r="3177">
          <cell r="A3177" t="str">
            <v>12579-15</v>
          </cell>
          <cell r="B3177" t="str">
            <v>N</v>
          </cell>
          <cell r="C3177" t="str">
            <v>Active</v>
          </cell>
          <cell r="D3177" t="str">
            <v>G - Studentships - Dr T Bull</v>
          </cell>
          <cell r="E3177" t="str">
            <v>Timothy John Bull</v>
          </cell>
          <cell r="F3177">
            <v>73050</v>
          </cell>
        </row>
        <row r="3178">
          <cell r="A3178" t="str">
            <v>12579-16</v>
          </cell>
          <cell r="B3178" t="str">
            <v>N</v>
          </cell>
          <cell r="C3178" t="str">
            <v>Active</v>
          </cell>
          <cell r="D3178" t="str">
            <v>G - Studentships - Dr H Staines</v>
          </cell>
          <cell r="E3178" t="str">
            <v>Henry Michael Staines</v>
          </cell>
          <cell r="F3178">
            <v>73050</v>
          </cell>
        </row>
        <row r="3179">
          <cell r="A3179" t="str">
            <v>12579-17</v>
          </cell>
          <cell r="B3179" t="str">
            <v>N</v>
          </cell>
          <cell r="C3179" t="str">
            <v>Active</v>
          </cell>
          <cell r="D3179" t="str">
            <v>G - Studentships - Dr Y Hu</v>
          </cell>
          <cell r="E3179" t="str">
            <v>Yanmin Hu</v>
          </cell>
          <cell r="F3179">
            <v>73050</v>
          </cell>
        </row>
        <row r="3180">
          <cell r="A3180" t="str">
            <v>12579-18</v>
          </cell>
          <cell r="B3180" t="str">
            <v>N</v>
          </cell>
          <cell r="C3180" t="str">
            <v>Active</v>
          </cell>
          <cell r="D3180" t="str">
            <v>G - Studentship - Prof Marjan Jahangiri</v>
          </cell>
          <cell r="E3180" t="str">
            <v>Joanne Megan Eggleton</v>
          </cell>
          <cell r="F3180">
            <v>73050</v>
          </cell>
        </row>
        <row r="3181">
          <cell r="A3181" t="str">
            <v>12579-19</v>
          </cell>
          <cell r="B3181" t="str">
            <v>C</v>
          </cell>
          <cell r="C3181" t="str">
            <v>Closed</v>
          </cell>
          <cell r="D3181" t="str">
            <v>G - Studentships - Dr I MacPhee</v>
          </cell>
          <cell r="E3181" t="str">
            <v>Iain Angus MacGregor MacPhee</v>
          </cell>
          <cell r="F3181">
            <v>73050</v>
          </cell>
        </row>
        <row r="3182">
          <cell r="A3182" t="str">
            <v>12579-20</v>
          </cell>
          <cell r="B3182" t="str">
            <v>C</v>
          </cell>
          <cell r="C3182" t="str">
            <v>Closed</v>
          </cell>
          <cell r="D3182" t="str">
            <v>G - Studentships - G Arno</v>
          </cell>
          <cell r="E3182" t="str">
            <v>Gavin Arno</v>
          </cell>
          <cell r="F3182">
            <v>73050</v>
          </cell>
        </row>
        <row r="3183">
          <cell r="A3183" t="str">
            <v>12579-21</v>
          </cell>
          <cell r="B3183" t="str">
            <v>N</v>
          </cell>
          <cell r="C3183" t="str">
            <v>Active</v>
          </cell>
          <cell r="D3183" t="str">
            <v>G - Studentships - Dr T Barrick</v>
          </cell>
          <cell r="E3183" t="str">
            <v>Thomas Richard Barrick</v>
          </cell>
          <cell r="F3183">
            <v>73050</v>
          </cell>
        </row>
        <row r="3184">
          <cell r="A3184" t="str">
            <v>12579-22</v>
          </cell>
          <cell r="B3184" t="str">
            <v>C</v>
          </cell>
          <cell r="C3184" t="str">
            <v>Closed</v>
          </cell>
          <cell r="D3184" t="str">
            <v>G - Studentships - Dr G Bano</v>
          </cell>
          <cell r="E3184" t="str">
            <v>Gul Bano</v>
          </cell>
          <cell r="F3184">
            <v>73050</v>
          </cell>
        </row>
        <row r="3185">
          <cell r="A3185" t="str">
            <v>12579-23</v>
          </cell>
          <cell r="B3185" t="str">
            <v>C</v>
          </cell>
          <cell r="C3185" t="str">
            <v>Closed</v>
          </cell>
          <cell r="D3185" t="str">
            <v>G - Studentships - Dr V Batchvarov</v>
          </cell>
          <cell r="E3185" t="str">
            <v>Velislav Nikolaev Batchvarov</v>
          </cell>
          <cell r="F3185">
            <v>73050</v>
          </cell>
        </row>
        <row r="3186">
          <cell r="A3186" t="str">
            <v>12579-24</v>
          </cell>
          <cell r="B3186" t="str">
            <v>C</v>
          </cell>
          <cell r="C3186" t="str">
            <v>Closed</v>
          </cell>
          <cell r="D3186" t="str">
            <v>G - Studentships - Dr R Pettengell</v>
          </cell>
          <cell r="E3186" t="str">
            <v>Ruth Pettengell</v>
          </cell>
          <cell r="F3186">
            <v>73050</v>
          </cell>
        </row>
        <row r="3187">
          <cell r="A3187" t="str">
            <v>12579-25</v>
          </cell>
          <cell r="B3187" t="str">
            <v>C</v>
          </cell>
          <cell r="C3187" t="str">
            <v>Closed</v>
          </cell>
          <cell r="D3187" t="str">
            <v>G - Studentships - Prof J Ma</v>
          </cell>
          <cell r="E3187" t="str">
            <v>Julian Ma</v>
          </cell>
          <cell r="F3187">
            <v>73050</v>
          </cell>
        </row>
        <row r="3188">
          <cell r="A3188" t="str">
            <v>12579-26</v>
          </cell>
          <cell r="B3188" t="str">
            <v>C</v>
          </cell>
          <cell r="C3188" t="str">
            <v>Closed</v>
          </cell>
          <cell r="D3188" t="str">
            <v>G - Studentships - Dr B Moynihan</v>
          </cell>
          <cell r="E3188" t="str">
            <v>Barry Moynihan</v>
          </cell>
          <cell r="F3188">
            <v>73050</v>
          </cell>
        </row>
        <row r="3189">
          <cell r="A3189" t="str">
            <v>12579-27</v>
          </cell>
          <cell r="B3189" t="str">
            <v>N</v>
          </cell>
          <cell r="C3189" t="str">
            <v>Active</v>
          </cell>
          <cell r="D3189" t="str">
            <v>G - Studentships - Dr F Howe</v>
          </cell>
          <cell r="E3189" t="str">
            <v>Franklyn Arron Howe</v>
          </cell>
          <cell r="F3189">
            <v>73050</v>
          </cell>
        </row>
        <row r="3190">
          <cell r="A3190" t="str">
            <v>12579-28</v>
          </cell>
          <cell r="B3190" t="str">
            <v>N</v>
          </cell>
          <cell r="C3190" t="str">
            <v>Active</v>
          </cell>
          <cell r="D3190" t="str">
            <v>G - Studentships - Dr P Garrard</v>
          </cell>
          <cell r="E3190" t="str">
            <v>Peter Garrard</v>
          </cell>
          <cell r="F3190">
            <v>73050</v>
          </cell>
        </row>
        <row r="3191">
          <cell r="A3191" t="str">
            <v>12579-29</v>
          </cell>
          <cell r="B3191" t="str">
            <v>N</v>
          </cell>
          <cell r="C3191" t="str">
            <v>Active</v>
          </cell>
          <cell r="D3191" t="str">
            <v>G - Studentships - Prof J Ma</v>
          </cell>
          <cell r="E3191" t="str">
            <v>Julian Ma</v>
          </cell>
          <cell r="F3191">
            <v>73050</v>
          </cell>
        </row>
        <row r="3192">
          <cell r="A3192" t="str">
            <v>12579-30</v>
          </cell>
          <cell r="B3192" t="str">
            <v>C</v>
          </cell>
          <cell r="C3192" t="str">
            <v>Closed</v>
          </cell>
          <cell r="D3192" t="str">
            <v>G - Unallocated Studentships - Katia Nesbitt</v>
          </cell>
          <cell r="E3192" t="str">
            <v>Ekaterini Nesbitt</v>
          </cell>
          <cell r="F3192">
            <v>73050</v>
          </cell>
        </row>
        <row r="3193">
          <cell r="A3193" t="str">
            <v>12579-31</v>
          </cell>
          <cell r="B3193" t="str">
            <v>C</v>
          </cell>
          <cell r="C3193" t="str">
            <v>Closed</v>
          </cell>
          <cell r="D3193" t="str">
            <v>G - Studentships - Prof P Mortimer</v>
          </cell>
          <cell r="E3193" t="str">
            <v>Peter Sydney Mortimer</v>
          </cell>
          <cell r="F3193">
            <v>73050</v>
          </cell>
        </row>
        <row r="3194">
          <cell r="A3194" t="str">
            <v>12579-32</v>
          </cell>
          <cell r="B3194" t="str">
            <v>N</v>
          </cell>
          <cell r="C3194" t="str">
            <v>Active</v>
          </cell>
          <cell r="D3194" t="str">
            <v>G - Studentships - Dr C Baboonian</v>
          </cell>
          <cell r="E3194" t="str">
            <v>Christina Baboonian</v>
          </cell>
          <cell r="F3194">
            <v>73050</v>
          </cell>
        </row>
        <row r="3195">
          <cell r="A3195" t="str">
            <v>12579-33</v>
          </cell>
          <cell r="B3195" t="str">
            <v>C</v>
          </cell>
          <cell r="C3195" t="str">
            <v>Closed</v>
          </cell>
          <cell r="D3195" t="str">
            <v>G - Studentships - Prof A Coates</v>
          </cell>
          <cell r="E3195" t="str">
            <v>Anthony Robert Milnes Coates</v>
          </cell>
          <cell r="F3195">
            <v>73050</v>
          </cell>
        </row>
        <row r="3196">
          <cell r="A3196" t="str">
            <v>12579-34</v>
          </cell>
          <cell r="B3196" t="str">
            <v>N</v>
          </cell>
          <cell r="C3196" t="str">
            <v>Active</v>
          </cell>
          <cell r="D3196" t="str">
            <v>G - Studentships - Dr Y Ohene-Abuakwa</v>
          </cell>
          <cell r="E3196" t="str">
            <v>Yaw Ohene-Abuakwa</v>
          </cell>
          <cell r="F3196">
            <v>73050</v>
          </cell>
        </row>
        <row r="3197">
          <cell r="A3197" t="str">
            <v>12579-35</v>
          </cell>
          <cell r="B3197" t="str">
            <v>C</v>
          </cell>
          <cell r="C3197" t="str">
            <v>Closed</v>
          </cell>
          <cell r="D3197" t="str">
            <v>G - Student Supervisor - Dr B Philips</v>
          </cell>
          <cell r="E3197" t="str">
            <v>Barbara Philips</v>
          </cell>
          <cell r="F3197">
            <v>73050</v>
          </cell>
        </row>
        <row r="3198">
          <cell r="A3198" t="str">
            <v>12579-36</v>
          </cell>
          <cell r="B3198" t="str">
            <v>C</v>
          </cell>
          <cell r="C3198" t="str">
            <v>Closed</v>
          </cell>
          <cell r="D3198" t="str">
            <v>G - Studentships - Dr P Neild</v>
          </cell>
          <cell r="E3198" t="str">
            <v>Penny Neild</v>
          </cell>
          <cell r="F3198">
            <v>73050</v>
          </cell>
        </row>
        <row r="3199">
          <cell r="A3199" t="str">
            <v>12579-37</v>
          </cell>
          <cell r="B3199" t="str">
            <v>C</v>
          </cell>
          <cell r="C3199" t="str">
            <v>Closed</v>
          </cell>
          <cell r="D3199" t="str">
            <v>G - Studentships - Dr C Lambert</v>
          </cell>
          <cell r="E3199" t="str">
            <v>Cerys Louise Ledger</v>
          </cell>
          <cell r="F3199">
            <v>73050</v>
          </cell>
        </row>
        <row r="3200">
          <cell r="A3200" t="str">
            <v>12579-38</v>
          </cell>
          <cell r="B3200" t="str">
            <v>N</v>
          </cell>
          <cell r="C3200" t="str">
            <v>Active</v>
          </cell>
          <cell r="D3200" t="str">
            <v>G -  Studentships -Dr B Bax</v>
          </cell>
          <cell r="E3200" t="str">
            <v>Bridget Elizabeth Bax</v>
          </cell>
          <cell r="F3200">
            <v>73050</v>
          </cell>
        </row>
        <row r="3201">
          <cell r="A3201" t="str">
            <v>12579-39</v>
          </cell>
          <cell r="B3201" t="str">
            <v>N</v>
          </cell>
          <cell r="C3201" t="str">
            <v>Active</v>
          </cell>
          <cell r="D3201" t="str">
            <v>G - Student Supervisor - B Strang</v>
          </cell>
          <cell r="E3201" t="str">
            <v>Blair Lewis Strang</v>
          </cell>
          <cell r="F3201">
            <v>73050</v>
          </cell>
        </row>
        <row r="3202">
          <cell r="A3202" t="str">
            <v>12579-40</v>
          </cell>
          <cell r="B3202" t="str">
            <v>N</v>
          </cell>
          <cell r="C3202" t="str">
            <v>Active</v>
          </cell>
          <cell r="D3202" t="str">
            <v>G - Studentships - Dr V Carroll</v>
          </cell>
          <cell r="E3202" t="str">
            <v>Veronica Carroll</v>
          </cell>
          <cell r="F3202">
            <v>73050</v>
          </cell>
        </row>
        <row r="3203">
          <cell r="A3203" t="str">
            <v>12579-41</v>
          </cell>
          <cell r="B3203" t="str">
            <v>N</v>
          </cell>
          <cell r="C3203" t="str">
            <v>Active</v>
          </cell>
          <cell r="D3203" t="str">
            <v>G - Studentships - Dr K Hilpert</v>
          </cell>
          <cell r="E3203" t="str">
            <v>Kai Hilpert</v>
          </cell>
          <cell r="F3203">
            <v>73050</v>
          </cell>
        </row>
        <row r="3204">
          <cell r="A3204" t="str">
            <v>12579-42</v>
          </cell>
          <cell r="B3204" t="str">
            <v>N</v>
          </cell>
          <cell r="C3204" t="str">
            <v>Active</v>
          </cell>
          <cell r="D3204" t="str">
            <v>G- Student Supervisor – Dr Chris Carroll</v>
          </cell>
          <cell r="E3204" t="str">
            <v>Christopher John Carroll</v>
          </cell>
          <cell r="F3204">
            <v>73050</v>
          </cell>
        </row>
        <row r="3205">
          <cell r="A3205" t="str">
            <v>12579-43</v>
          </cell>
          <cell r="B3205" t="str">
            <v>C</v>
          </cell>
          <cell r="C3205" t="str">
            <v>Closed</v>
          </cell>
          <cell r="D3205" t="str">
            <v>G - Studentships - Dr A Teh</v>
          </cell>
          <cell r="E3205" t="str">
            <v>Yi Hui Teh</v>
          </cell>
          <cell r="F3205">
            <v>73050</v>
          </cell>
        </row>
        <row r="3206">
          <cell r="A3206" t="str">
            <v>12579-44</v>
          </cell>
          <cell r="B3206" t="str">
            <v>N</v>
          </cell>
          <cell r="C3206" t="str">
            <v>Active</v>
          </cell>
          <cell r="D3206" t="str">
            <v>G - Studentships - Dr Peter Lawrence Smith</v>
          </cell>
          <cell r="E3206" t="str">
            <v>Peter Lawrence Smith</v>
          </cell>
          <cell r="F3206">
            <v>73050</v>
          </cell>
        </row>
        <row r="3207">
          <cell r="A3207" t="str">
            <v>12579-45</v>
          </cell>
          <cell r="B3207" t="str">
            <v>C</v>
          </cell>
          <cell r="C3207" t="str">
            <v>Closed</v>
          </cell>
          <cell r="D3207" t="str">
            <v>G - Studentships - Dr C Lovelock</v>
          </cell>
          <cell r="E3207" t="str">
            <v>Matthew Alexander George</v>
          </cell>
          <cell r="F3207">
            <v>73050</v>
          </cell>
        </row>
        <row r="3208">
          <cell r="A3208" t="str">
            <v>12579-46</v>
          </cell>
          <cell r="B3208" t="str">
            <v>N</v>
          </cell>
          <cell r="C3208" t="str">
            <v>Active</v>
          </cell>
          <cell r="D3208" t="str">
            <v>G - Studentships - Dr D Banerjee</v>
          </cell>
          <cell r="E3208" t="str">
            <v>Debasish Banerjee</v>
          </cell>
          <cell r="F3208">
            <v>73050</v>
          </cell>
        </row>
        <row r="3209">
          <cell r="A3209" t="str">
            <v>12579-47</v>
          </cell>
          <cell r="B3209" t="str">
            <v>N</v>
          </cell>
          <cell r="C3209" t="str">
            <v>Active</v>
          </cell>
          <cell r="D3209" t="str">
            <v>G - Studentships - Dr N Mantovani</v>
          </cell>
          <cell r="E3209" t="str">
            <v>Nadia Mantovani</v>
          </cell>
          <cell r="F3209">
            <v>43313</v>
          </cell>
        </row>
        <row r="3210">
          <cell r="A3210" t="str">
            <v>12579-48</v>
          </cell>
          <cell r="B3210" t="str">
            <v>N</v>
          </cell>
          <cell r="C3210" t="str">
            <v>Active</v>
          </cell>
          <cell r="D3210" t="str">
            <v>G - Studentships - Prof M Ussher</v>
          </cell>
          <cell r="E3210" t="str">
            <v>Michael Henry Ussher</v>
          </cell>
          <cell r="F3210">
            <v>72898</v>
          </cell>
        </row>
        <row r="3211">
          <cell r="A3211" t="str">
            <v>12579-49</v>
          </cell>
          <cell r="B3211" t="str">
            <v>N</v>
          </cell>
          <cell r="C3211" t="str">
            <v>Active</v>
          </cell>
          <cell r="D3211" t="str">
            <v>G - Studentships - Prof C Robinson</v>
          </cell>
          <cell r="E3211" t="str">
            <v>Clive Robinson</v>
          </cell>
          <cell r="F3211">
            <v>72898</v>
          </cell>
        </row>
        <row r="3212">
          <cell r="A3212" t="str">
            <v>12579-50</v>
          </cell>
          <cell r="B3212" t="str">
            <v>N</v>
          </cell>
          <cell r="C3212" t="str">
            <v>Active</v>
          </cell>
          <cell r="D3212" t="str">
            <v>G - Studentships - Dr Q Hu</v>
          </cell>
          <cell r="E3212" t="str">
            <v>Qinxue Hu</v>
          </cell>
          <cell r="F3212">
            <v>72898</v>
          </cell>
        </row>
        <row r="3213">
          <cell r="A3213" t="str">
            <v>12579-51</v>
          </cell>
          <cell r="B3213" t="str">
            <v>N</v>
          </cell>
          <cell r="C3213" t="str">
            <v>Active</v>
          </cell>
          <cell r="D3213" t="str">
            <v>G - Studentships - Dr D Osborn</v>
          </cell>
          <cell r="E3213" t="str">
            <v>Daniel Peter Sayer Osborn</v>
          </cell>
          <cell r="F3213">
            <v>72898</v>
          </cell>
        </row>
        <row r="3214">
          <cell r="A3214" t="str">
            <v>12579-52</v>
          </cell>
          <cell r="B3214" t="str">
            <v>N</v>
          </cell>
          <cell r="C3214" t="str">
            <v>Active</v>
          </cell>
          <cell r="D3214" t="str">
            <v>G - Studentship - Dr D I Chis Ster</v>
          </cell>
          <cell r="E3214" t="str">
            <v>Delizia Irina Chis Ster</v>
          </cell>
          <cell r="F3214">
            <v>72897</v>
          </cell>
        </row>
        <row r="3215">
          <cell r="A3215" t="str">
            <v>12579-53</v>
          </cell>
          <cell r="B3215" t="str">
            <v>N</v>
          </cell>
          <cell r="C3215" t="str">
            <v>Active</v>
          </cell>
          <cell r="D3215" t="str">
            <v>G - Studentships - Dr T Planche</v>
          </cell>
          <cell r="E3215" t="str">
            <v>Timothy David Planche</v>
          </cell>
          <cell r="F3215">
            <v>43312</v>
          </cell>
        </row>
        <row r="3216">
          <cell r="A3216" t="str">
            <v>12579-54</v>
          </cell>
          <cell r="B3216" t="str">
            <v>N</v>
          </cell>
          <cell r="C3216" t="str">
            <v>Active</v>
          </cell>
          <cell r="D3216" t="str">
            <v>G - Studentship - Dr A Witney</v>
          </cell>
          <cell r="E3216" t="str">
            <v>Adam Austin Witney</v>
          </cell>
          <cell r="F3216">
            <v>72897</v>
          </cell>
        </row>
        <row r="3217">
          <cell r="A3217" t="str">
            <v>12579-55</v>
          </cell>
          <cell r="B3217" t="str">
            <v>N</v>
          </cell>
          <cell r="C3217" t="str">
            <v>Active</v>
          </cell>
          <cell r="D3217" t="str">
            <v>G - Studentship - Dr P Cooper</v>
          </cell>
          <cell r="E3217" t="str">
            <v>Philip John Cooper</v>
          </cell>
          <cell r="F3217">
            <v>72897</v>
          </cell>
        </row>
        <row r="3218">
          <cell r="A3218" t="str">
            <v>12579-56</v>
          </cell>
          <cell r="B3218" t="str">
            <v>C</v>
          </cell>
          <cell r="C3218" t="str">
            <v>Closed</v>
          </cell>
          <cell r="D3218" t="str">
            <v>G - Studentship - Mrs C Goodair</v>
          </cell>
          <cell r="E3218" t="str">
            <v>Christine M Goodair</v>
          </cell>
          <cell r="F3218">
            <v>42247</v>
          </cell>
        </row>
        <row r="3219">
          <cell r="A3219" t="str">
            <v>12579-57</v>
          </cell>
          <cell r="B3219" t="str">
            <v>C</v>
          </cell>
          <cell r="C3219" t="str">
            <v>Closed</v>
          </cell>
          <cell r="D3219" t="str">
            <v>G - Studentships - Dr T McKay</v>
          </cell>
          <cell r="E3219" t="str">
            <v>Thomas David Carter</v>
          </cell>
          <cell r="F3219">
            <v>42369</v>
          </cell>
        </row>
        <row r="3220">
          <cell r="A3220" t="str">
            <v>12579-58</v>
          </cell>
          <cell r="B3220" t="str">
            <v>C</v>
          </cell>
          <cell r="C3220" t="str">
            <v>Closed</v>
          </cell>
          <cell r="D3220" t="str">
            <v>G - Studentships - Dr A Elia</v>
          </cell>
          <cell r="E3220" t="str">
            <v>Androulla Elia</v>
          </cell>
          <cell r="F3220">
            <v>42216</v>
          </cell>
        </row>
        <row r="3221">
          <cell r="A3221" t="str">
            <v>12579-59</v>
          </cell>
          <cell r="B3221" t="str">
            <v>N</v>
          </cell>
          <cell r="C3221" t="str">
            <v>Active</v>
          </cell>
          <cell r="D3221" t="str">
            <v>G - Studentship - Dr M Bodman-Smith</v>
          </cell>
          <cell r="E3221" t="str">
            <v>Mark Duncan Bodman-Smith</v>
          </cell>
          <cell r="F3221">
            <v>72897</v>
          </cell>
        </row>
        <row r="3222">
          <cell r="A3222" t="str">
            <v>12579-60</v>
          </cell>
          <cell r="B3222" t="str">
            <v>N</v>
          </cell>
          <cell r="C3222" t="str">
            <v>Active</v>
          </cell>
          <cell r="D3222" t="str">
            <v>G - Studentship - Prof J Critchley</v>
          </cell>
          <cell r="E3222" t="str">
            <v>Julia Critchley</v>
          </cell>
          <cell r="F3222">
            <v>72897</v>
          </cell>
        </row>
        <row r="3223">
          <cell r="A3223" t="str">
            <v>12579-61</v>
          </cell>
          <cell r="B3223" t="str">
            <v>C</v>
          </cell>
          <cell r="C3223" t="str">
            <v>Closed</v>
          </cell>
          <cell r="D3223" t="str">
            <v>G - SRF Summer Studentship - B Sayer</v>
          </cell>
          <cell r="E3223" t="str">
            <v>Guy St John Whitley</v>
          </cell>
          <cell r="F3223">
            <v>42582</v>
          </cell>
        </row>
        <row r="3224">
          <cell r="A3224" t="str">
            <v>12579-62</v>
          </cell>
          <cell r="B3224" t="str">
            <v>C</v>
          </cell>
          <cell r="C3224" t="str">
            <v>Closed</v>
          </cell>
          <cell r="D3224" t="str">
            <v>G - Wellcome Summer Studentship - A Zargaran</v>
          </cell>
          <cell r="E3224" t="str">
            <v>Anthony Paul Albert</v>
          </cell>
          <cell r="F3224">
            <v>42308</v>
          </cell>
        </row>
        <row r="3225">
          <cell r="A3225" t="str">
            <v>12579-63</v>
          </cell>
          <cell r="B3225" t="str">
            <v>C</v>
          </cell>
          <cell r="C3225" t="str">
            <v>Closed</v>
          </cell>
          <cell r="D3225" t="str">
            <v>G - Genetics Society Summer Studentship - Heather Jeffery</v>
          </cell>
          <cell r="E3225" t="str">
            <v>Yalda Jamshidi</v>
          </cell>
          <cell r="F3225">
            <v>42309</v>
          </cell>
        </row>
        <row r="3226">
          <cell r="A3226" t="str">
            <v>12579-64</v>
          </cell>
          <cell r="B3226" t="str">
            <v>N</v>
          </cell>
          <cell r="C3226" t="str">
            <v>Active</v>
          </cell>
          <cell r="D3226" t="str">
            <v>G - Studentship - Prof T Carter</v>
          </cell>
          <cell r="E3226" t="str">
            <v>Thomas David Carter</v>
          </cell>
          <cell r="F3226">
            <v>72897</v>
          </cell>
        </row>
        <row r="3227">
          <cell r="A3227" t="str">
            <v>12579-65</v>
          </cell>
          <cell r="B3227" t="str">
            <v>N</v>
          </cell>
          <cell r="C3227" t="str">
            <v>Active</v>
          </cell>
          <cell r="D3227" t="str">
            <v>G - Studentships - Dr S White</v>
          </cell>
          <cell r="E3227" t="str">
            <v>Sarah Jane White</v>
          </cell>
          <cell r="F3227">
            <v>73050</v>
          </cell>
        </row>
        <row r="3228">
          <cell r="A3228" t="str">
            <v>12579-66</v>
          </cell>
          <cell r="B3228" t="str">
            <v>N</v>
          </cell>
          <cell r="C3228" t="str">
            <v>Active</v>
          </cell>
          <cell r="D3228" t="str">
            <v>G - Studentships - Dr A Child</v>
          </cell>
          <cell r="E3228" t="str">
            <v>Anne Hawthorne Child</v>
          </cell>
          <cell r="F3228">
            <v>73050</v>
          </cell>
        </row>
        <row r="3229">
          <cell r="A3229" t="str">
            <v>12579-67</v>
          </cell>
          <cell r="B3229" t="str">
            <v>C</v>
          </cell>
          <cell r="C3229" t="str">
            <v>Closed</v>
          </cell>
          <cell r="D3229" t="str">
            <v>G - Studentships - Mr R Hinchliffe</v>
          </cell>
          <cell r="E3229" t="str">
            <v>Robert James Hinchliffe</v>
          </cell>
          <cell r="F3229">
            <v>73050</v>
          </cell>
        </row>
        <row r="3230">
          <cell r="A3230" t="str">
            <v>12579-68</v>
          </cell>
          <cell r="B3230" t="str">
            <v>C</v>
          </cell>
          <cell r="C3230" t="str">
            <v>Closed</v>
          </cell>
          <cell r="D3230" t="str">
            <v>G - Studentships - Prof M Thompson</v>
          </cell>
          <cell r="E3230" t="str">
            <v>Matthew Merfyn Thompson</v>
          </cell>
          <cell r="F3230">
            <v>73050</v>
          </cell>
        </row>
        <row r="3231">
          <cell r="A3231" t="str">
            <v>12579-69</v>
          </cell>
          <cell r="B3231" t="str">
            <v>N</v>
          </cell>
          <cell r="C3231" t="str">
            <v>Active</v>
          </cell>
          <cell r="D3231" t="str">
            <v>G - Studentships - Prof M Papadopoulos</v>
          </cell>
          <cell r="E3231" t="str">
            <v>Marios Papadopoulos</v>
          </cell>
          <cell r="F3231">
            <v>73050</v>
          </cell>
        </row>
        <row r="3232">
          <cell r="A3232" t="str">
            <v>12579-70</v>
          </cell>
          <cell r="B3232" t="str">
            <v>N</v>
          </cell>
          <cell r="C3232" t="str">
            <v>Active</v>
          </cell>
          <cell r="D3232" t="str">
            <v>G - Studentships - Dr A Rudnicka</v>
          </cell>
          <cell r="E3232" t="str">
            <v>Alicja Regina Rudnicka</v>
          </cell>
          <cell r="F3232">
            <v>73050</v>
          </cell>
        </row>
        <row r="3233">
          <cell r="A3233" t="str">
            <v>12579-71</v>
          </cell>
          <cell r="B3233" t="str">
            <v>C</v>
          </cell>
          <cell r="C3233" t="str">
            <v>Closed</v>
          </cell>
          <cell r="D3233" t="str">
            <v>O - BLF Summer Studentship</v>
          </cell>
          <cell r="E3233" t="str">
            <v>Emma Harriet Baker</v>
          </cell>
          <cell r="F3233">
            <v>42818</v>
          </cell>
        </row>
        <row r="3234">
          <cell r="A3234" t="str">
            <v>12579-72</v>
          </cell>
          <cell r="B3234" t="str">
            <v>N</v>
          </cell>
          <cell r="C3234" t="str">
            <v>Active</v>
          </cell>
          <cell r="D3234" t="str">
            <v>G - Studentships - Dr T Antonios</v>
          </cell>
          <cell r="E3234" t="str">
            <v>Tarek Francis Tewfik Antonios</v>
          </cell>
          <cell r="F3234">
            <v>73050</v>
          </cell>
        </row>
        <row r="3235">
          <cell r="A3235" t="str">
            <v>12579-73</v>
          </cell>
          <cell r="B3235" t="str">
            <v>N</v>
          </cell>
          <cell r="C3235" t="str">
            <v>Active</v>
          </cell>
          <cell r="D3235" t="str">
            <v>G - Studentships - Dr Aparna Shankar</v>
          </cell>
          <cell r="E3235" t="str">
            <v>Aparna Shankar</v>
          </cell>
          <cell r="F3235">
            <v>73050</v>
          </cell>
        </row>
        <row r="3236">
          <cell r="A3236" t="str">
            <v>12579-74</v>
          </cell>
          <cell r="B3236" t="str">
            <v>N</v>
          </cell>
          <cell r="C3236" t="str">
            <v>Active</v>
          </cell>
          <cell r="D3236" t="str">
            <v>G - Studentships - Dr Adil Akram</v>
          </cell>
          <cell r="E3236" t="str">
            <v>Adil Akram</v>
          </cell>
          <cell r="F3236">
            <v>73050</v>
          </cell>
        </row>
        <row r="3237">
          <cell r="A3237" t="str">
            <v>12579-75</v>
          </cell>
          <cell r="B3237" t="str">
            <v>N</v>
          </cell>
          <cell r="C3237" t="str">
            <v>Active</v>
          </cell>
          <cell r="D3237" t="str">
            <v>G - Studentship-Dr Taigang He</v>
          </cell>
          <cell r="E3237" t="str">
            <v>Taigang He</v>
          </cell>
          <cell r="F3237">
            <v>72897</v>
          </cell>
        </row>
        <row r="3238">
          <cell r="A3238" t="str">
            <v>12579-76</v>
          </cell>
          <cell r="B3238" t="str">
            <v>N</v>
          </cell>
          <cell r="C3238" t="str">
            <v>Active</v>
          </cell>
          <cell r="D3238" t="str">
            <v>G - Studentships - Prof M Sheppard</v>
          </cell>
          <cell r="E3238" t="str">
            <v>Mary Noelle Sheppard</v>
          </cell>
          <cell r="F3238">
            <v>43465</v>
          </cell>
        </row>
        <row r="3239">
          <cell r="A3239" t="str">
            <v>12579-77</v>
          </cell>
          <cell r="B3239" t="str">
            <v>N</v>
          </cell>
          <cell r="C3239" t="str">
            <v>Active</v>
          </cell>
          <cell r="D3239" t="str">
            <v>G - Studentships - Dr A Khalil</v>
          </cell>
          <cell r="E3239" t="str">
            <v>Asma Khalil</v>
          </cell>
          <cell r="F3239">
            <v>73050</v>
          </cell>
        </row>
        <row r="3240">
          <cell r="A3240" t="str">
            <v>12579-78</v>
          </cell>
          <cell r="B3240" t="str">
            <v>N</v>
          </cell>
          <cell r="C3240" t="str">
            <v>Active</v>
          </cell>
          <cell r="D3240" t="str">
            <v>G - Studentships - Dr E Behr</v>
          </cell>
          <cell r="E3240" t="str">
            <v>Elijah Raphael Behr</v>
          </cell>
          <cell r="F3240">
            <v>73050</v>
          </cell>
        </row>
        <row r="3241">
          <cell r="A3241" t="str">
            <v>12579-79</v>
          </cell>
          <cell r="B3241" t="str">
            <v>N</v>
          </cell>
          <cell r="C3241" t="str">
            <v>Active</v>
          </cell>
          <cell r="D3241" t="str">
            <v>G - Studentships - Dr T Sadiq</v>
          </cell>
          <cell r="E3241" t="str">
            <v>Tariq Sadiq</v>
          </cell>
          <cell r="F3241">
            <v>73050</v>
          </cell>
        </row>
        <row r="3242">
          <cell r="A3242" t="str">
            <v>12579-80</v>
          </cell>
          <cell r="B3242" t="str">
            <v>N</v>
          </cell>
          <cell r="C3242" t="str">
            <v>Active</v>
          </cell>
          <cell r="D3242" t="str">
            <v>G - Studentship -  Dr R Alderslade</v>
          </cell>
          <cell r="E3242" t="str">
            <v>Richard Alderslade</v>
          </cell>
          <cell r="F3242">
            <v>73050</v>
          </cell>
        </row>
        <row r="3243">
          <cell r="A3243" t="str">
            <v>12579-81</v>
          </cell>
          <cell r="B3243" t="str">
            <v>N</v>
          </cell>
          <cell r="C3243" t="str">
            <v>Active</v>
          </cell>
          <cell r="D3243" t="str">
            <v>G - Studentships - Prof G Mezey</v>
          </cell>
          <cell r="E3243" t="str">
            <v>Gillian Clare Mezey</v>
          </cell>
          <cell r="F3243">
            <v>73050</v>
          </cell>
        </row>
        <row r="3244">
          <cell r="A3244" t="str">
            <v>12579-82</v>
          </cell>
          <cell r="B3244" t="str">
            <v>N</v>
          </cell>
          <cell r="C3244" t="str">
            <v>Active</v>
          </cell>
          <cell r="D3244" t="str">
            <v>G - Studentship - Dr G Finocchiaro</v>
          </cell>
          <cell r="E3244" t="str">
            <v>Gherardo Finocchiaro</v>
          </cell>
          <cell r="F3244">
            <v>73050</v>
          </cell>
        </row>
        <row r="3245">
          <cell r="A3245" t="str">
            <v>12579-83</v>
          </cell>
          <cell r="B3245" t="str">
            <v>N</v>
          </cell>
          <cell r="C3245" t="str">
            <v>Active</v>
          </cell>
          <cell r="D3245" t="str">
            <v>G - Studentship - Mr P Holt</v>
          </cell>
          <cell r="E3245" t="str">
            <v>Ekaterini Nesbitt</v>
          </cell>
          <cell r="F3245">
            <v>73050</v>
          </cell>
        </row>
        <row r="3246">
          <cell r="A3246" t="str">
            <v>12579-84</v>
          </cell>
          <cell r="B3246" t="str">
            <v>N</v>
          </cell>
          <cell r="C3246" t="str">
            <v>Active</v>
          </cell>
          <cell r="D3246" t="str">
            <v>G - Studentships - Dr Mathew Paul</v>
          </cell>
          <cell r="E3246" t="str">
            <v>Mathew John Paul</v>
          </cell>
          <cell r="F3246">
            <v>73050</v>
          </cell>
        </row>
        <row r="3247">
          <cell r="A3247" t="str">
            <v>12579-85</v>
          </cell>
          <cell r="B3247" t="str">
            <v>C</v>
          </cell>
          <cell r="C3247" t="str">
            <v>Closed</v>
          </cell>
          <cell r="D3247" t="str">
            <v>G - Studentship - Peter Hart</v>
          </cell>
          <cell r="E3247" t="str">
            <v>Cerys Louise Ledger</v>
          </cell>
          <cell r="F3247">
            <v>73050</v>
          </cell>
        </row>
        <row r="3248">
          <cell r="A3248" t="str">
            <v>12579-86</v>
          </cell>
          <cell r="B3248" t="str">
            <v>N</v>
          </cell>
          <cell r="C3248" t="str">
            <v>Active</v>
          </cell>
          <cell r="D3248" t="str">
            <v>G - Studentship - Malte Kohns</v>
          </cell>
          <cell r="E3248" t="str">
            <v>Malte Roderich Kohns</v>
          </cell>
          <cell r="F3248">
            <v>73050</v>
          </cell>
        </row>
        <row r="3249">
          <cell r="A3249" t="str">
            <v>12579-87</v>
          </cell>
          <cell r="B3249" t="str">
            <v>N</v>
          </cell>
          <cell r="C3249" t="str">
            <v>Active</v>
          </cell>
          <cell r="D3249" t="str">
            <v>G -Studentship -K Zitouni</v>
          </cell>
          <cell r="E3249" t="str">
            <v>Karima Zitouni</v>
          </cell>
          <cell r="F3249">
            <v>73050</v>
          </cell>
        </row>
        <row r="3250">
          <cell r="A3250" t="str">
            <v>12579-88</v>
          </cell>
          <cell r="B3250" t="str">
            <v>N</v>
          </cell>
          <cell r="C3250" t="str">
            <v>Active</v>
          </cell>
          <cell r="D3250" t="str">
            <v>G - Studentship - Prof S Sharma</v>
          </cell>
          <cell r="E3250" t="str">
            <v>Sanjay Sharma</v>
          </cell>
          <cell r="F3250">
            <v>73050</v>
          </cell>
        </row>
        <row r="3251">
          <cell r="A3251" t="str">
            <v>12579-89</v>
          </cell>
          <cell r="B3251" t="str">
            <v>N</v>
          </cell>
          <cell r="C3251" t="str">
            <v>Active</v>
          </cell>
          <cell r="D3251" t="str">
            <v>G - Studentships - Dr M Papadakis</v>
          </cell>
          <cell r="E3251" t="str">
            <v>Michael Papadakis</v>
          </cell>
          <cell r="F3251">
            <v>73050</v>
          </cell>
        </row>
        <row r="3252">
          <cell r="A3252" t="str">
            <v>12579-90</v>
          </cell>
          <cell r="B3252" t="str">
            <v>N</v>
          </cell>
          <cell r="C3252" t="str">
            <v>Active</v>
          </cell>
          <cell r="D3252" t="str">
            <v>G - Studentships - Dr L Southgate</v>
          </cell>
          <cell r="E3252" t="str">
            <v>Laura Southgate</v>
          </cell>
          <cell r="F3252">
            <v>73050</v>
          </cell>
        </row>
        <row r="3253">
          <cell r="A3253" t="str">
            <v>12579-91</v>
          </cell>
          <cell r="B3253" t="str">
            <v>N</v>
          </cell>
          <cell r="C3253" t="str">
            <v>Active</v>
          </cell>
          <cell r="D3253" t="str">
            <v>G - Studentships - Dr Aneil Malhotra</v>
          </cell>
          <cell r="E3253" t="str">
            <v>Joanne Megan Eggleton</v>
          </cell>
          <cell r="F3253">
            <v>73050</v>
          </cell>
        </row>
        <row r="3254">
          <cell r="A3254" t="str">
            <v>12579-92</v>
          </cell>
          <cell r="B3254" t="str">
            <v>N</v>
          </cell>
          <cell r="C3254" t="str">
            <v>Active</v>
          </cell>
          <cell r="D3254" t="str">
            <v>G- Student Supervision- Dr Angela Bartolf</v>
          </cell>
          <cell r="E3254" t="str">
            <v>Angela Bartolf</v>
          </cell>
          <cell r="F3254">
            <v>73050</v>
          </cell>
        </row>
        <row r="3255">
          <cell r="A3255" t="str">
            <v>12579-93</v>
          </cell>
          <cell r="B3255" t="str">
            <v>N</v>
          </cell>
          <cell r="C3255" t="str">
            <v>Active</v>
          </cell>
          <cell r="D3255" t="str">
            <v>G- Student Supervision- Dr Alan Pittman</v>
          </cell>
          <cell r="E3255" t="str">
            <v>Alan Michael Pittman</v>
          </cell>
          <cell r="F3255">
            <v>73050</v>
          </cell>
        </row>
        <row r="3256">
          <cell r="A3256" t="str">
            <v>12579-94</v>
          </cell>
          <cell r="B3256" t="str">
            <v>N</v>
          </cell>
          <cell r="C3256" t="str">
            <v>Active</v>
          </cell>
          <cell r="D3256" t="str">
            <v>G - Studentships - Dr Sebastian Fuller</v>
          </cell>
          <cell r="E3256" t="str">
            <v>Sebastian Suarez Fuller</v>
          </cell>
          <cell r="F3256">
            <v>73050</v>
          </cell>
        </row>
        <row r="3257">
          <cell r="A3257" t="str">
            <v>12579-95</v>
          </cell>
          <cell r="B3257" t="str">
            <v>N</v>
          </cell>
          <cell r="C3257" t="str">
            <v>Active</v>
          </cell>
          <cell r="D3257" t="str">
            <v>G- Student Supervision- Dr Samira Saadoun</v>
          </cell>
          <cell r="E3257" t="str">
            <v>Samira Saadoun</v>
          </cell>
          <cell r="F3257">
            <v>73050</v>
          </cell>
        </row>
        <row r="3258">
          <cell r="A3258" t="str">
            <v>12579-96</v>
          </cell>
          <cell r="B3258" t="str">
            <v>N</v>
          </cell>
          <cell r="C3258" t="str">
            <v>Active</v>
          </cell>
          <cell r="D3258" t="str">
            <v>G- Student Supervision- Dr Anan Shtaya</v>
          </cell>
          <cell r="E3258" t="str">
            <v>Anan By Shtaya</v>
          </cell>
          <cell r="F3258">
            <v>73050</v>
          </cell>
        </row>
        <row r="3259">
          <cell r="A3259" t="str">
            <v>12579-97</v>
          </cell>
          <cell r="B3259" t="str">
            <v>N</v>
          </cell>
          <cell r="C3259" t="str">
            <v>Active</v>
          </cell>
          <cell r="D3259" t="str">
            <v>G- Student Supervision- Dr Angela Loyse</v>
          </cell>
          <cell r="E3259" t="str">
            <v>Angela Loyse</v>
          </cell>
          <cell r="F3259">
            <v>73050</v>
          </cell>
        </row>
        <row r="3260">
          <cell r="A3260" t="str">
            <v>12579-98</v>
          </cell>
          <cell r="B3260" t="str">
            <v>N</v>
          </cell>
          <cell r="C3260" t="str">
            <v>Active</v>
          </cell>
          <cell r="D3260" t="str">
            <v>G- Student Supervision- Dr Daniel Meijles</v>
          </cell>
          <cell r="E3260" t="str">
            <v>Daniel Nathan Meijles</v>
          </cell>
          <cell r="F3260">
            <v>73050</v>
          </cell>
        </row>
        <row r="3261">
          <cell r="A3261" t="str">
            <v>12579-99</v>
          </cell>
          <cell r="B3261" t="str">
            <v>N</v>
          </cell>
          <cell r="C3261" t="str">
            <v>Active</v>
          </cell>
          <cell r="D3261" t="str">
            <v>G- Student Supervision- Peter Whincup</v>
          </cell>
          <cell r="E3261" t="str">
            <v>Peter Hynes Whincup</v>
          </cell>
          <cell r="F3261">
            <v>73050</v>
          </cell>
        </row>
        <row r="3262">
          <cell r="A3262" t="str">
            <v>12580-10</v>
          </cell>
          <cell r="B3262" t="str">
            <v>C</v>
          </cell>
          <cell r="C3262" t="str">
            <v>Closed</v>
          </cell>
          <cell r="D3262" t="str">
            <v>F - Discretionary Fund - K Ray</v>
          </cell>
          <cell r="E3262" t="str">
            <v>Ekaterini Nesbitt</v>
          </cell>
          <cell r="F3262">
            <v>41943</v>
          </cell>
        </row>
        <row r="3263">
          <cell r="A3263" t="str">
            <v>12581-10</v>
          </cell>
          <cell r="B3263" t="str">
            <v>C</v>
          </cell>
          <cell r="C3263" t="str">
            <v>Closed</v>
          </cell>
          <cell r="D3263" t="str">
            <v>F - 2 Yrs G Borgulya  additional staff costs</v>
          </cell>
          <cell r="E3263" t="str">
            <v>Paul Wyatt Jones</v>
          </cell>
          <cell r="F3263">
            <v>41639</v>
          </cell>
        </row>
        <row r="3264">
          <cell r="A3264" t="str">
            <v>12582-10</v>
          </cell>
          <cell r="B3264" t="str">
            <v>C</v>
          </cell>
          <cell r="C3264" t="str">
            <v>Closed</v>
          </cell>
          <cell r="D3264" t="str">
            <v>A - Library Improvements 2012</v>
          </cell>
          <cell r="E3264" t="str">
            <v>Derek Waldo Bannister</v>
          </cell>
          <cell r="F3264">
            <v>42004</v>
          </cell>
        </row>
        <row r="3265">
          <cell r="A3265" t="str">
            <v>12582-11</v>
          </cell>
          <cell r="B3265" t="str">
            <v>C</v>
          </cell>
          <cell r="C3265" t="str">
            <v>Closed</v>
          </cell>
          <cell r="D3265" t="str">
            <v>A - 1048 Library Project - Phase3</v>
          </cell>
          <cell r="E3265" t="str">
            <v>Derek Waldo Bannister</v>
          </cell>
          <cell r="F3265">
            <v>42035</v>
          </cell>
        </row>
        <row r="3266">
          <cell r="A3266" t="str">
            <v>12583-10</v>
          </cell>
          <cell r="B3266" t="str">
            <v>C</v>
          </cell>
          <cell r="C3266" t="str">
            <v>Closed</v>
          </cell>
          <cell r="D3266" t="str">
            <v>R - Investigation of the Molecular Basis of Inherited Forms of Motor Neurone Degenerative Disease</v>
          </cell>
          <cell r="E3266" t="str">
            <v>Andrew Harry Crosby</v>
          </cell>
          <cell r="F3266">
            <v>42200</v>
          </cell>
        </row>
        <row r="3267">
          <cell r="A3267" t="str">
            <v>12584-10</v>
          </cell>
          <cell r="B3267" t="str">
            <v>P</v>
          </cell>
          <cell r="C3267" t="str">
            <v>Parked</v>
          </cell>
          <cell r="D3267" t="str">
            <v>R - MRI biomarkers of low grade glioma growth and infiltration</v>
          </cell>
          <cell r="E3267" t="str">
            <v>Franklyn Arron Howe</v>
          </cell>
          <cell r="F3267">
            <v>43373</v>
          </cell>
        </row>
        <row r="3268">
          <cell r="A3268" t="str">
            <v>12585-10</v>
          </cell>
          <cell r="B3268" t="str">
            <v>C</v>
          </cell>
          <cell r="C3268" t="str">
            <v>Closed</v>
          </cell>
          <cell r="D3268" t="str">
            <v>C - Summer 2012 Olympics Letting</v>
          </cell>
          <cell r="E3268" t="str">
            <v>Stuart Iain Pothecary</v>
          </cell>
          <cell r="F3268">
            <v>41578</v>
          </cell>
        </row>
        <row r="3269">
          <cell r="A3269" t="str">
            <v>12586-10</v>
          </cell>
          <cell r="B3269" t="str">
            <v>C</v>
          </cell>
          <cell r="C3269" t="str">
            <v>Closed</v>
          </cell>
          <cell r="D3269" t="str">
            <v>R - Randomized Trial of High-Dose Rifampin in Patients with New Smear-Positive TB</v>
          </cell>
          <cell r="E3269" t="str">
            <v>Denis Anthony Mitchison</v>
          </cell>
          <cell r="F3269">
            <v>41333</v>
          </cell>
        </row>
        <row r="3270">
          <cell r="A3270" t="str">
            <v>12586-11</v>
          </cell>
          <cell r="B3270" t="str">
            <v>C</v>
          </cell>
          <cell r="C3270" t="str">
            <v>Closed</v>
          </cell>
          <cell r="D3270" t="str">
            <v>R - Randomized Trial of High-Dose Rifampin in Patients with New Smear-Positive TB</v>
          </cell>
          <cell r="E3270" t="str">
            <v>Denis Anthony Mitchison</v>
          </cell>
          <cell r="F3270">
            <v>41333</v>
          </cell>
        </row>
        <row r="3271">
          <cell r="A3271" t="str">
            <v>12587-10</v>
          </cell>
          <cell r="B3271" t="str">
            <v>C</v>
          </cell>
          <cell r="C3271" t="str">
            <v>Closed</v>
          </cell>
          <cell r="D3271" t="str">
            <v>A - New Energy Meters</v>
          </cell>
          <cell r="E3271" t="str">
            <v>Derek Waldo Bannister</v>
          </cell>
          <cell r="F3271">
            <v>43100</v>
          </cell>
        </row>
        <row r="3272">
          <cell r="A3272" t="str">
            <v>12588-10</v>
          </cell>
          <cell r="B3272" t="str">
            <v>C</v>
          </cell>
          <cell r="C3272" t="str">
            <v>Closed</v>
          </cell>
          <cell r="D3272" t="str">
            <v>R - A prospective study of cardiac and vascular changes in patients with chronic kidney disease before and after kidney transplantation</v>
          </cell>
          <cell r="E3272" t="str">
            <v>Debasish Banerjee</v>
          </cell>
          <cell r="F3272">
            <v>42114</v>
          </cell>
        </row>
        <row r="3273">
          <cell r="A3273" t="str">
            <v>12589-10</v>
          </cell>
          <cell r="B3273" t="str">
            <v>C</v>
          </cell>
          <cell r="C3273" t="str">
            <v>Closed</v>
          </cell>
          <cell r="D3273" t="str">
            <v>G - BSC Module - Dr J Moffatt</v>
          </cell>
          <cell r="E3273" t="str">
            <v>James David Moffatt</v>
          </cell>
          <cell r="F3273">
            <v>73050</v>
          </cell>
        </row>
        <row r="3274">
          <cell r="A3274" t="str">
            <v>12590-10</v>
          </cell>
          <cell r="B3274" t="str">
            <v>C</v>
          </cell>
          <cell r="C3274" t="str">
            <v>Closed</v>
          </cell>
          <cell r="D3274" t="str">
            <v>C - Papadopoulos/Spinal Cord Pressure</v>
          </cell>
          <cell r="E3274" t="str">
            <v>Nicholas Harris</v>
          </cell>
          <cell r="F3274">
            <v>73050</v>
          </cell>
        </row>
        <row r="3275">
          <cell r="A3275" t="str">
            <v>12591-10</v>
          </cell>
          <cell r="B3275" t="str">
            <v>C</v>
          </cell>
          <cell r="C3275" t="str">
            <v>Closed</v>
          </cell>
          <cell r="D3275" t="str">
            <v>R - Establishing nurse led growth hormone replacement clinic for initiation of treatment and dose titration</v>
          </cell>
          <cell r="E3275" t="str">
            <v>Gul Bano</v>
          </cell>
          <cell r="F3275">
            <v>41392</v>
          </cell>
        </row>
        <row r="3276">
          <cell r="A3276" t="str">
            <v>12592-10</v>
          </cell>
          <cell r="B3276" t="str">
            <v>C</v>
          </cell>
          <cell r="C3276" t="str">
            <v>Closed</v>
          </cell>
          <cell r="D3276" t="str">
            <v>G - BSc Module - Dr Y Jamshidi</v>
          </cell>
          <cell r="E3276" t="str">
            <v>Yalda Jamshidi</v>
          </cell>
          <cell r="F3276">
            <v>73050</v>
          </cell>
        </row>
        <row r="3277">
          <cell r="A3277" t="str">
            <v>12592-11</v>
          </cell>
          <cell r="B3277" t="str">
            <v>C</v>
          </cell>
          <cell r="C3277" t="str">
            <v>Closed</v>
          </cell>
          <cell r="D3277" t="str">
            <v>G - BSc Module - Prof H Mason</v>
          </cell>
          <cell r="E3277" t="str">
            <v>Helen Diane Mason</v>
          </cell>
          <cell r="F3277">
            <v>73050</v>
          </cell>
        </row>
        <row r="3278">
          <cell r="A3278" t="str">
            <v>12592-12</v>
          </cell>
          <cell r="B3278" t="str">
            <v>C</v>
          </cell>
          <cell r="C3278" t="str">
            <v>Closed</v>
          </cell>
          <cell r="D3278" t="str">
            <v>G - BSc Module - Dr P Ataliotis</v>
          </cell>
          <cell r="E3278" t="str">
            <v>Paris Ataliotis</v>
          </cell>
          <cell r="F3278">
            <v>73050</v>
          </cell>
        </row>
        <row r="3279">
          <cell r="A3279" t="str">
            <v>12592-13</v>
          </cell>
          <cell r="B3279" t="str">
            <v>C</v>
          </cell>
          <cell r="C3279" t="str">
            <v>Closed</v>
          </cell>
          <cell r="D3279" t="str">
            <v>G - BSc Module - Prof S Hodgson</v>
          </cell>
          <cell r="E3279" t="str">
            <v>Shirley Victoria Hodgson</v>
          </cell>
          <cell r="F3279">
            <v>73050</v>
          </cell>
        </row>
        <row r="3280">
          <cell r="A3280" t="str">
            <v>12592-14</v>
          </cell>
          <cell r="B3280" t="str">
            <v>C</v>
          </cell>
          <cell r="C3280" t="str">
            <v>Closed</v>
          </cell>
          <cell r="D3280" t="str">
            <v>G - BSc Module - M Szarko</v>
          </cell>
          <cell r="E3280" t="str">
            <v>Matthew Jordan Szarko</v>
          </cell>
          <cell r="F3280">
            <v>73050</v>
          </cell>
        </row>
        <row r="3281">
          <cell r="A3281" t="str">
            <v>12592-15</v>
          </cell>
          <cell r="B3281" t="str">
            <v>C</v>
          </cell>
          <cell r="C3281" t="str">
            <v>Closed</v>
          </cell>
          <cell r="D3281" t="str">
            <v>G - BSc Module - Gene &amp; Gene Expression in Eukaryotic Cells</v>
          </cell>
          <cell r="E3281" t="str">
            <v>Francisco Miralles Arenas</v>
          </cell>
          <cell r="F3281">
            <v>73050</v>
          </cell>
        </row>
        <row r="3282">
          <cell r="A3282" t="str">
            <v>12592-16</v>
          </cell>
          <cell r="B3282" t="str">
            <v>N</v>
          </cell>
          <cell r="C3282" t="str">
            <v>Active</v>
          </cell>
          <cell r="D3282" t="str">
            <v>G - BSc Module - Immunity &amp; Infection</v>
          </cell>
          <cell r="E3282" t="str">
            <v>Stephen Edward Goodbourn</v>
          </cell>
          <cell r="F3282">
            <v>73050</v>
          </cell>
        </row>
        <row r="3283">
          <cell r="A3283" t="str">
            <v>12592-17</v>
          </cell>
          <cell r="B3283" t="str">
            <v>C</v>
          </cell>
          <cell r="C3283" t="str">
            <v>Closed</v>
          </cell>
          <cell r="D3283" t="str">
            <v>G - BSc Module - Human Genetics</v>
          </cell>
          <cell r="E3283" t="str">
            <v>Kate Victoria Everett</v>
          </cell>
          <cell r="F3283">
            <v>73050</v>
          </cell>
        </row>
        <row r="3284">
          <cell r="A3284" t="str">
            <v>12592-18</v>
          </cell>
          <cell r="B3284" t="str">
            <v>C</v>
          </cell>
          <cell r="C3284" t="str">
            <v>Closed</v>
          </cell>
          <cell r="D3284" t="str">
            <v>G - BSc Module - Research Project in Physiological Sciences</v>
          </cell>
          <cell r="E3284" t="str">
            <v>Wing Sze Ho</v>
          </cell>
          <cell r="F3284">
            <v>73050</v>
          </cell>
        </row>
        <row r="3285">
          <cell r="A3285" t="str">
            <v>12592-19</v>
          </cell>
          <cell r="B3285" t="str">
            <v>C</v>
          </cell>
          <cell r="C3285" t="str">
            <v>Closed</v>
          </cell>
          <cell r="D3285" t="str">
            <v>G - BSc Module - Research Project in Human Genetics</v>
          </cell>
          <cell r="E3285" t="str">
            <v>Kate Victoria Everett</v>
          </cell>
          <cell r="F3285">
            <v>41607</v>
          </cell>
        </row>
        <row r="3286">
          <cell r="A3286" t="str">
            <v>12592-20</v>
          </cell>
          <cell r="B3286" t="str">
            <v>C</v>
          </cell>
          <cell r="C3286" t="str">
            <v>Closed</v>
          </cell>
          <cell r="D3286" t="str">
            <v>G - BSc Module - Clinical Neuroscience</v>
          </cell>
          <cell r="E3286" t="str">
            <v>Colin Davidson</v>
          </cell>
          <cell r="F3286">
            <v>73050</v>
          </cell>
        </row>
        <row r="3287">
          <cell r="A3287" t="str">
            <v>12592-21</v>
          </cell>
          <cell r="B3287" t="str">
            <v>C</v>
          </cell>
          <cell r="C3287" t="str">
            <v>Closed</v>
          </cell>
          <cell r="D3287" t="str">
            <v>G - BSc Module - Pharmacology &amp; Physiology of Drug Abuse</v>
          </cell>
          <cell r="E3287" t="str">
            <v>Colin Davidson</v>
          </cell>
          <cell r="F3287">
            <v>73050</v>
          </cell>
        </row>
        <row r="3288">
          <cell r="A3288" t="str">
            <v>12592-22</v>
          </cell>
          <cell r="B3288" t="str">
            <v>C</v>
          </cell>
          <cell r="C3288" t="str">
            <v>Closed</v>
          </cell>
          <cell r="D3288" t="str">
            <v>G - BSc Module - Research Project in Neuro and Cardiovascular Pharmacology</v>
          </cell>
          <cell r="E3288" t="str">
            <v>Katalin Torok</v>
          </cell>
          <cell r="F3288">
            <v>73050</v>
          </cell>
        </row>
        <row r="3289">
          <cell r="A3289" t="str">
            <v>12592-23</v>
          </cell>
          <cell r="B3289" t="str">
            <v>C</v>
          </cell>
          <cell r="C3289" t="str">
            <v>Closed</v>
          </cell>
          <cell r="D3289" t="str">
            <v>G - BSc Module - Clinical Aspects of Birth Defects</v>
          </cell>
          <cell r="E3289" t="str">
            <v>Sahar Mansour</v>
          </cell>
          <cell r="F3289">
            <v>73050</v>
          </cell>
        </row>
        <row r="3290">
          <cell r="A3290" t="str">
            <v>12592-24</v>
          </cell>
          <cell r="B3290" t="str">
            <v>C</v>
          </cell>
          <cell r="C3290" t="str">
            <v>Closed</v>
          </cell>
          <cell r="D3290" t="str">
            <v>G - BSc Module - Novel Therapeutic Targets for CVS Disease</v>
          </cell>
          <cell r="E3290" t="str">
            <v>Anthony Paul Albert</v>
          </cell>
          <cell r="F3290">
            <v>73050</v>
          </cell>
        </row>
        <row r="3291">
          <cell r="A3291" t="str">
            <v>12592-25</v>
          </cell>
          <cell r="B3291" t="str">
            <v>C</v>
          </cell>
          <cell r="C3291" t="str">
            <v>Closed</v>
          </cell>
          <cell r="D3291" t="str">
            <v>G - BSc Module - Research Project in Anatomy and Development</v>
          </cell>
          <cell r="E3291" t="str">
            <v>Dorothy Catherine Bennett</v>
          </cell>
          <cell r="F3291">
            <v>41607</v>
          </cell>
        </row>
        <row r="3292">
          <cell r="A3292" t="str">
            <v>12592-26</v>
          </cell>
          <cell r="B3292" t="str">
            <v>C</v>
          </cell>
          <cell r="C3292" t="str">
            <v>Closed</v>
          </cell>
          <cell r="D3292" t="str">
            <v>G - BSc Module - Personalised Medicine</v>
          </cell>
          <cell r="E3292" t="str">
            <v>Jayne Louise Dennis</v>
          </cell>
          <cell r="F3292">
            <v>73050</v>
          </cell>
        </row>
        <row r="3293">
          <cell r="A3293" t="str">
            <v>12592-27</v>
          </cell>
          <cell r="B3293" t="str">
            <v>C</v>
          </cell>
          <cell r="C3293" t="str">
            <v>Closed</v>
          </cell>
          <cell r="D3293" t="str">
            <v>G - BSc Module - Research Project in Biochemistry &amp; Immunology</v>
          </cell>
          <cell r="E3293" t="str">
            <v>Larry Mark Fisher</v>
          </cell>
          <cell r="F3293">
            <v>41607</v>
          </cell>
        </row>
        <row r="3294">
          <cell r="A3294" t="str">
            <v>12592-28</v>
          </cell>
          <cell r="B3294" t="str">
            <v>N</v>
          </cell>
          <cell r="C3294" t="str">
            <v>Active</v>
          </cell>
          <cell r="D3294" t="str">
            <v>G - 3rd Year BSc Module Account</v>
          </cell>
          <cell r="E3294" t="str">
            <v>Frances Mary Gibson</v>
          </cell>
          <cell r="F3294">
            <v>73050</v>
          </cell>
        </row>
        <row r="3295">
          <cell r="A3295" t="str">
            <v>12594-10</v>
          </cell>
          <cell r="B3295" t="str">
            <v>N</v>
          </cell>
          <cell r="C3295" t="str">
            <v>Active</v>
          </cell>
          <cell r="D3295" t="str">
            <v>C - DNA Extractor</v>
          </cell>
          <cell r="E3295" t="str">
            <v>Penelope Ann Lympany</v>
          </cell>
          <cell r="F3295">
            <v>73050</v>
          </cell>
        </row>
        <row r="3296">
          <cell r="A3296" t="str">
            <v>12595-10</v>
          </cell>
          <cell r="B3296" t="str">
            <v>C</v>
          </cell>
          <cell r="C3296" t="str">
            <v>Closed</v>
          </cell>
          <cell r="D3296" t="str">
            <v>F - 2 yrs Prof P Jones additional staff costs</v>
          </cell>
          <cell r="E3296" t="str">
            <v>Paul Wyatt Jones</v>
          </cell>
          <cell r="F3296">
            <v>73050</v>
          </cell>
        </row>
        <row r="3297">
          <cell r="A3297" t="str">
            <v>12595-11</v>
          </cell>
          <cell r="B3297" t="str">
            <v>C</v>
          </cell>
          <cell r="C3297" t="str">
            <v>Closed</v>
          </cell>
          <cell r="D3297" t="str">
            <v>F1 - Conflict &amp; Catastrophe- S Manion additional funding</v>
          </cell>
          <cell r="E3297" t="str">
            <v>Paul Wyatt Jones</v>
          </cell>
          <cell r="F3297">
            <v>73050</v>
          </cell>
        </row>
        <row r="3298">
          <cell r="A3298" t="str">
            <v>12595-12</v>
          </cell>
          <cell r="B3298" t="str">
            <v>N</v>
          </cell>
          <cell r="C3298" t="str">
            <v>Active</v>
          </cell>
          <cell r="D3298" t="str">
            <v>F - COPD Brain Study - Prof P Jones</v>
          </cell>
          <cell r="E3298" t="str">
            <v>Paul Wyatt Jones</v>
          </cell>
          <cell r="F3298">
            <v>73050</v>
          </cell>
        </row>
        <row r="3299">
          <cell r="A3299" t="str">
            <v>12596-10</v>
          </cell>
          <cell r="B3299" t="str">
            <v>C</v>
          </cell>
          <cell r="C3299" t="str">
            <v>Closed</v>
          </cell>
          <cell r="D3299" t="str">
            <v>R - Personalised genomic medicine: targeted sequencing LQT disease alleles</v>
          </cell>
          <cell r="E3299" t="str">
            <v>Martina Maria Auguste Muggenthaler</v>
          </cell>
          <cell r="F3299">
            <v>41414</v>
          </cell>
        </row>
        <row r="3300">
          <cell r="A3300" t="str">
            <v>12597-10</v>
          </cell>
          <cell r="B3300" t="str">
            <v>C</v>
          </cell>
          <cell r="C3300" t="str">
            <v>Closed</v>
          </cell>
          <cell r="D3300" t="str">
            <v>C - GSK Microarray Genomic Tool</v>
          </cell>
          <cell r="E3300" t="str">
            <v>Jason Hinds</v>
          </cell>
          <cell r="F3300">
            <v>42035</v>
          </cell>
        </row>
        <row r="3301">
          <cell r="A3301" t="str">
            <v>12597-11</v>
          </cell>
          <cell r="B3301" t="str">
            <v>C</v>
          </cell>
          <cell r="C3301" t="str">
            <v>Closed</v>
          </cell>
          <cell r="D3301" t="str">
            <v>R - GSK Microarray Genomic Tool</v>
          </cell>
          <cell r="E3301" t="str">
            <v>Jason Hinds</v>
          </cell>
          <cell r="F3301">
            <v>42433</v>
          </cell>
        </row>
        <row r="3302">
          <cell r="A3302" t="str">
            <v>12598-10</v>
          </cell>
          <cell r="B3302" t="str">
            <v>C</v>
          </cell>
          <cell r="C3302" t="str">
            <v>Closed</v>
          </cell>
          <cell r="D3302" t="str">
            <v>G - Interest on Loan - Santander</v>
          </cell>
          <cell r="E3302" t="str">
            <v>Mr M A Smith</v>
          </cell>
          <cell r="F3302">
            <v>44196</v>
          </cell>
        </row>
        <row r="3303">
          <cell r="A3303" t="str">
            <v>12599-10</v>
          </cell>
          <cell r="B3303" t="str">
            <v>C</v>
          </cell>
          <cell r="C3303" t="str">
            <v>Closed</v>
          </cell>
          <cell r="D3303" t="str">
            <v>R - Contribution of the joint capsule to cervical spine stability in odontoid fractures</v>
          </cell>
          <cell r="E3303" t="str">
            <v>Matthew Jordan Szarko</v>
          </cell>
          <cell r="F3303">
            <v>41334</v>
          </cell>
        </row>
        <row r="3304">
          <cell r="A3304" t="str">
            <v>12600-10</v>
          </cell>
          <cell r="B3304" t="str">
            <v>C</v>
          </cell>
          <cell r="C3304" t="str">
            <v>Closed</v>
          </cell>
          <cell r="D3304" t="str">
            <v>R - A study to develop a method for the culture and antibiotic susceptibility testing for Chlamydia trachomatis</v>
          </cell>
          <cell r="E3304" t="str">
            <v>Timothy David Planche</v>
          </cell>
          <cell r="F3304">
            <v>42094</v>
          </cell>
        </row>
        <row r="3305">
          <cell r="A3305" t="str">
            <v>12601-10</v>
          </cell>
          <cell r="B3305" t="str">
            <v>C</v>
          </cell>
          <cell r="C3305" t="str">
            <v>Closed</v>
          </cell>
          <cell r="D3305" t="str">
            <v>C - Simulation Suite Service Charges</v>
          </cell>
          <cell r="E3305" t="str">
            <v>Matthew William Bull</v>
          </cell>
          <cell r="F3305">
            <v>73050</v>
          </cell>
        </row>
        <row r="3306">
          <cell r="A3306" t="str">
            <v>12602-10</v>
          </cell>
          <cell r="B3306" t="str">
            <v>C</v>
          </cell>
          <cell r="C3306" t="str">
            <v>Closed</v>
          </cell>
          <cell r="D3306" t="str">
            <v>R - Pump-Priming applications 2011/2012</v>
          </cell>
          <cell r="E3306" t="str">
            <v>Robert James Hinchliffe</v>
          </cell>
          <cell r="F3306">
            <v>41866</v>
          </cell>
        </row>
        <row r="3307">
          <cell r="A3307" t="str">
            <v>12603-10</v>
          </cell>
          <cell r="B3307" t="str">
            <v>C</v>
          </cell>
          <cell r="C3307" t="str">
            <v>Closed</v>
          </cell>
          <cell r="D3307" t="str">
            <v>R - Access to Transplantation and Transplant Outcome Measures</v>
          </cell>
          <cell r="E3307" t="str">
            <v>Iain Angus MacGregor MacPhee</v>
          </cell>
          <cell r="F3307">
            <v>42063</v>
          </cell>
        </row>
        <row r="3308">
          <cell r="A3308" t="str">
            <v>12604-10</v>
          </cell>
          <cell r="B3308" t="str">
            <v>C</v>
          </cell>
          <cell r="C3308" t="str">
            <v>Closed</v>
          </cell>
          <cell r="D3308" t="str">
            <v>O - Smooth Muscle Workshop - Physiological Society</v>
          </cell>
          <cell r="E3308" t="str">
            <v>Iain Andrew Greenwood</v>
          </cell>
          <cell r="F3308">
            <v>41639</v>
          </cell>
        </row>
        <row r="3309">
          <cell r="A3309" t="str">
            <v>12605-10</v>
          </cell>
          <cell r="B3309" t="str">
            <v>C</v>
          </cell>
          <cell r="C3309" t="str">
            <v>Closed</v>
          </cell>
          <cell r="D3309" t="str">
            <v>G - BSc Module - Dr F Howe</v>
          </cell>
          <cell r="E3309" t="str">
            <v>Franklyn Arron Howe</v>
          </cell>
          <cell r="F3309">
            <v>73050</v>
          </cell>
        </row>
        <row r="3310">
          <cell r="A3310" t="str">
            <v>12605-11</v>
          </cell>
          <cell r="B3310" t="str">
            <v>C</v>
          </cell>
          <cell r="C3310" t="str">
            <v>Closed</v>
          </cell>
          <cell r="D3310" t="str">
            <v>G - BSc Module - Prof P Butcher</v>
          </cell>
          <cell r="E3310" t="str">
            <v>Philip David Butcher</v>
          </cell>
          <cell r="F3310">
            <v>41607</v>
          </cell>
        </row>
        <row r="3311">
          <cell r="A3311" t="str">
            <v>12606-10</v>
          </cell>
          <cell r="B3311" t="str">
            <v>C</v>
          </cell>
          <cell r="C3311" t="str">
            <v>Closed</v>
          </cell>
          <cell r="D3311" t="str">
            <v>R - Mucosal Vaccination to TB</v>
          </cell>
          <cell r="E3311" t="str">
            <v>Rajko Reljic</v>
          </cell>
          <cell r="F3311">
            <v>41866</v>
          </cell>
        </row>
        <row r="3312">
          <cell r="A3312" t="str">
            <v>12607-10</v>
          </cell>
          <cell r="B3312" t="str">
            <v>C</v>
          </cell>
          <cell r="C3312" t="str">
            <v>Closed</v>
          </cell>
          <cell r="D3312" t="str">
            <v>R - Croydon Budget</v>
          </cell>
          <cell r="E3312" t="str">
            <v>Aamina Qazi</v>
          </cell>
          <cell r="F3312">
            <v>41652</v>
          </cell>
        </row>
        <row r="3313">
          <cell r="A3313" t="str">
            <v>12608-10</v>
          </cell>
          <cell r="B3313" t="str">
            <v>C</v>
          </cell>
          <cell r="C3313" t="str">
            <v>Closed</v>
          </cell>
          <cell r="D3313" t="str">
            <v>R - Replacement of animal derived products for prevention of rabies in under developed  countries</v>
          </cell>
          <cell r="E3313" t="str">
            <v>Julian Ma</v>
          </cell>
          <cell r="F3313">
            <v>42353</v>
          </cell>
        </row>
        <row r="3314">
          <cell r="A3314" t="str">
            <v>12609-10</v>
          </cell>
          <cell r="B3314" t="str">
            <v>C</v>
          </cell>
          <cell r="C3314" t="str">
            <v>Closed</v>
          </cell>
          <cell r="D3314" t="str">
            <v>R - FLU D-QIV-004 PRI</v>
          </cell>
          <cell r="E3314" t="str">
            <v>Paul Trafford Heath</v>
          </cell>
          <cell r="F3314">
            <v>42078</v>
          </cell>
        </row>
        <row r="3315">
          <cell r="A3315" t="str">
            <v>12610-10</v>
          </cell>
          <cell r="B3315" t="str">
            <v>C</v>
          </cell>
          <cell r="C3315" t="str">
            <v>Closed</v>
          </cell>
          <cell r="D3315" t="str">
            <v>R - Identification of molecular targets of flavinoids: a focus on polycystin-2ion channels in renal epithelial cells</v>
          </cell>
          <cell r="E3315" t="str">
            <v>Deborah Baines</v>
          </cell>
          <cell r="F3315">
            <v>41507</v>
          </cell>
        </row>
        <row r="3316">
          <cell r="A3316" t="str">
            <v>12611-10</v>
          </cell>
          <cell r="B3316" t="str">
            <v>C</v>
          </cell>
          <cell r="C3316" t="str">
            <v>Closed</v>
          </cell>
          <cell r="D3316" t="str">
            <v>R - EuroHeart II</v>
          </cell>
          <cell r="E3316" t="str">
            <v>Julia Critchley</v>
          </cell>
          <cell r="F3316">
            <v>42216</v>
          </cell>
        </row>
        <row r="3317">
          <cell r="A3317" t="str">
            <v>12612-10</v>
          </cell>
          <cell r="B3317" t="str">
            <v>P</v>
          </cell>
          <cell r="C3317" t="str">
            <v>Parked</v>
          </cell>
          <cell r="D3317" t="str">
            <v>R - RTD - A stealth attack tool for preventing clinical drug resistance through a unique self-regenerating surface</v>
          </cell>
          <cell r="E3317" t="str">
            <v>Anthony Robert Milnes Coates</v>
          </cell>
          <cell r="F3317">
            <v>42776</v>
          </cell>
        </row>
        <row r="3318">
          <cell r="A3318" t="str">
            <v>12612-11</v>
          </cell>
          <cell r="B3318" t="str">
            <v>P</v>
          </cell>
          <cell r="C3318" t="str">
            <v>Parked</v>
          </cell>
          <cell r="D3318" t="str">
            <v>R - Management - A stealth attack tool for preventing clinical drug resistance through a unique self-regenerating surface</v>
          </cell>
          <cell r="E3318" t="str">
            <v>Anthony Robert Milnes Coates</v>
          </cell>
          <cell r="F3318">
            <v>42369</v>
          </cell>
        </row>
        <row r="3319">
          <cell r="A3319" t="str">
            <v>12613-10</v>
          </cell>
          <cell r="B3319" t="str">
            <v>C</v>
          </cell>
          <cell r="C3319" t="str">
            <v>Closed</v>
          </cell>
          <cell r="D3319" t="str">
            <v>R - RESCAP-MED</v>
          </cell>
          <cell r="E3319" t="str">
            <v>Julia Critchley</v>
          </cell>
          <cell r="F3319">
            <v>42230</v>
          </cell>
        </row>
        <row r="3320">
          <cell r="A3320" t="str">
            <v>12614-10</v>
          </cell>
          <cell r="B3320" t="str">
            <v>N</v>
          </cell>
          <cell r="C3320" t="str">
            <v>Active</v>
          </cell>
          <cell r="D3320" t="str">
            <v>C - eSTI2 - Sustainability</v>
          </cell>
          <cell r="E3320" t="str">
            <v>Tariq Sadiq</v>
          </cell>
          <cell r="F3320">
            <v>73050</v>
          </cell>
        </row>
        <row r="3321">
          <cell r="A3321" t="str">
            <v>12615-10</v>
          </cell>
          <cell r="B3321" t="str">
            <v>C</v>
          </cell>
          <cell r="C3321" t="str">
            <v>Closed</v>
          </cell>
          <cell r="D3321" t="str">
            <v>R - How does acute kidney injury alter hepatic drug metabolism in the critically ill?</v>
          </cell>
          <cell r="E3321" t="str">
            <v>Sheryl Lee Pond</v>
          </cell>
          <cell r="F3321">
            <v>42353</v>
          </cell>
        </row>
        <row r="3322">
          <cell r="A3322" t="str">
            <v>12616-10</v>
          </cell>
          <cell r="B3322" t="str">
            <v>C</v>
          </cell>
          <cell r="C3322" t="str">
            <v>Closed</v>
          </cell>
          <cell r="D3322" t="str">
            <v>R - A feasibility study of a self-management stroke programme (SMP): a cluster randomised controlled trial</v>
          </cell>
          <cell r="E3322" t="str">
            <v>Fiona Jones</v>
          </cell>
          <cell r="F3322">
            <v>41881</v>
          </cell>
        </row>
        <row r="3323">
          <cell r="A3323" t="str">
            <v>12617-10</v>
          </cell>
          <cell r="B3323" t="str">
            <v>C</v>
          </cell>
          <cell r="C3323" t="str">
            <v>Closed</v>
          </cell>
          <cell r="D3323" t="str">
            <v>O - The ICDP - Other Expenditure</v>
          </cell>
          <cell r="E3323" t="str">
            <v>Christine M Goodair</v>
          </cell>
          <cell r="F3323">
            <v>73050</v>
          </cell>
        </row>
        <row r="3324">
          <cell r="A3324" t="str">
            <v>12617-11</v>
          </cell>
          <cell r="B3324" t="str">
            <v>C</v>
          </cell>
          <cell r="C3324" t="str">
            <v>Closed</v>
          </cell>
          <cell r="D3324" t="str">
            <v>O - The ICDP - Staff Cost Expenditure</v>
          </cell>
          <cell r="E3324" t="str">
            <v>Christine M Goodair</v>
          </cell>
          <cell r="F3324">
            <v>73050</v>
          </cell>
        </row>
        <row r="3325">
          <cell r="A3325" t="str">
            <v>12618-10</v>
          </cell>
          <cell r="B3325" t="str">
            <v>C</v>
          </cell>
          <cell r="C3325" t="str">
            <v>Closed</v>
          </cell>
          <cell r="D3325" t="str">
            <v>O - National Forensic Psychotherapy Training, Education &amp; Development Strategy</v>
          </cell>
          <cell r="E3325" t="str">
            <v>Matthew Alexander George</v>
          </cell>
          <cell r="F3325">
            <v>42825</v>
          </cell>
        </row>
        <row r="3326">
          <cell r="A3326" t="str">
            <v>12619-10</v>
          </cell>
          <cell r="B3326" t="str">
            <v>C</v>
          </cell>
          <cell r="C3326" t="str">
            <v>Closed</v>
          </cell>
          <cell r="D3326" t="str">
            <v>O - JISC Project - Course Data Management</v>
          </cell>
          <cell r="E3326" t="str">
            <v>Oliver Hannan</v>
          </cell>
          <cell r="F3326">
            <v>73050</v>
          </cell>
        </row>
        <row r="3327">
          <cell r="A3327" t="str">
            <v>12620-10</v>
          </cell>
          <cell r="B3327" t="str">
            <v>C</v>
          </cell>
          <cell r="C3327" t="str">
            <v>Closed</v>
          </cell>
          <cell r="D3327" t="str">
            <v>F - Discretionary Account - Sophie Bowen</v>
          </cell>
          <cell r="E3327" t="str">
            <v>Sophie Bowen</v>
          </cell>
          <cell r="F3327">
            <v>73050</v>
          </cell>
        </row>
        <row r="3328">
          <cell r="A3328" t="str">
            <v>12622-10</v>
          </cell>
          <cell r="B3328" t="str">
            <v>C</v>
          </cell>
          <cell r="C3328" t="str">
            <v>Closed</v>
          </cell>
          <cell r="D3328" t="str">
            <v>R - Randomized Trial of High-Dose Rifampin in Patients with New Smear Positive TB</v>
          </cell>
          <cell r="E3328" t="str">
            <v>Denis Anthony Mitchison</v>
          </cell>
          <cell r="F3328">
            <v>42353</v>
          </cell>
        </row>
        <row r="3329">
          <cell r="A3329" t="str">
            <v>12623-10</v>
          </cell>
          <cell r="B3329" t="str">
            <v>N</v>
          </cell>
          <cell r="C3329" t="str">
            <v>Active</v>
          </cell>
          <cell r="D3329" t="str">
            <v>R - Randomised controlled trial of a pedometer-based walking intervention with and without practice nurse support in primary care patients aged 45-74 years (PACE-Up)</v>
          </cell>
          <cell r="E3329" t="str">
            <v>Teresa Jane Harris</v>
          </cell>
          <cell r="F3329">
            <v>43674</v>
          </cell>
        </row>
        <row r="3330">
          <cell r="A3330" t="str">
            <v>12623-11</v>
          </cell>
          <cell r="B3330" t="str">
            <v>C</v>
          </cell>
          <cell r="C3330" t="str">
            <v>Closed</v>
          </cell>
          <cell r="D3330" t="str">
            <v>R - Subcontract with Brunel</v>
          </cell>
          <cell r="E3330" t="str">
            <v>Teresa Jane Harris</v>
          </cell>
          <cell r="F3330">
            <v>42292</v>
          </cell>
        </row>
        <row r="3331">
          <cell r="A3331" t="str">
            <v>12623-12</v>
          </cell>
          <cell r="B3331" t="str">
            <v>C</v>
          </cell>
          <cell r="C3331" t="str">
            <v>Closed</v>
          </cell>
          <cell r="D3331" t="str">
            <v>R - Subcontract with MRC Unit Cambridge</v>
          </cell>
          <cell r="E3331" t="str">
            <v>Teresa Jane Harris</v>
          </cell>
          <cell r="F3331">
            <v>42216</v>
          </cell>
        </row>
        <row r="3332">
          <cell r="A3332" t="str">
            <v>12623-13</v>
          </cell>
          <cell r="B3332" t="str">
            <v>C</v>
          </cell>
          <cell r="C3332" t="str">
            <v>Closed</v>
          </cell>
          <cell r="D3332" t="str">
            <v>R - Subcontract with QMUL</v>
          </cell>
          <cell r="E3332" t="str">
            <v>Teresa Jane Harris</v>
          </cell>
          <cell r="F3332">
            <v>42766</v>
          </cell>
        </row>
        <row r="3333">
          <cell r="A3333" t="str">
            <v>12623-14</v>
          </cell>
          <cell r="B3333" t="str">
            <v>C</v>
          </cell>
          <cell r="C3333" t="str">
            <v>Closed</v>
          </cell>
          <cell r="D3333" t="str">
            <v>R - Subcontract with UCL</v>
          </cell>
          <cell r="E3333" t="str">
            <v>Teresa Jane Harris</v>
          </cell>
          <cell r="F3333">
            <v>42401</v>
          </cell>
        </row>
        <row r="3334">
          <cell r="A3334" t="str">
            <v>12623-15</v>
          </cell>
          <cell r="B3334" t="str">
            <v>C</v>
          </cell>
          <cell r="C3334" t="str">
            <v>Closed</v>
          </cell>
          <cell r="D3334" t="str">
            <v>R - Reserved for Excess treatment costs</v>
          </cell>
          <cell r="E3334" t="str">
            <v>Teresa Jane Harris</v>
          </cell>
          <cell r="F3334">
            <v>42216</v>
          </cell>
        </row>
        <row r="3335">
          <cell r="A3335" t="str">
            <v>12623-16</v>
          </cell>
          <cell r="B3335" t="str">
            <v>C</v>
          </cell>
          <cell r="C3335" t="str">
            <v>Closed</v>
          </cell>
          <cell r="D3335" t="str">
            <v>R - Practices</v>
          </cell>
          <cell r="E3335" t="str">
            <v>Teresa Jane Harris</v>
          </cell>
          <cell r="F3335">
            <v>42216</v>
          </cell>
        </row>
        <row r="3336">
          <cell r="A3336" t="str">
            <v>12623-17</v>
          </cell>
          <cell r="B3336" t="str">
            <v>N</v>
          </cell>
          <cell r="C3336" t="str">
            <v>Active</v>
          </cell>
          <cell r="D3336" t="str">
            <v>R - NIHR RCF Funding for GP involvement</v>
          </cell>
          <cell r="E3336" t="str">
            <v>Teresa Jane Harris</v>
          </cell>
          <cell r="F3336">
            <v>43309</v>
          </cell>
        </row>
        <row r="3337">
          <cell r="A3337" t="str">
            <v>12624-10</v>
          </cell>
          <cell r="B3337" t="str">
            <v>C</v>
          </cell>
          <cell r="C3337" t="str">
            <v>Closed</v>
          </cell>
          <cell r="D3337" t="str">
            <v>R - Thrombolysis</v>
          </cell>
          <cell r="E3337" t="str">
            <v>Stephanie Janet Hazlehurst</v>
          </cell>
          <cell r="F3337">
            <v>41882</v>
          </cell>
        </row>
        <row r="3338">
          <cell r="A3338" t="str">
            <v>12625-10</v>
          </cell>
          <cell r="B3338" t="str">
            <v>C</v>
          </cell>
          <cell r="C3338" t="str">
            <v>Closed</v>
          </cell>
          <cell r="D3338" t="str">
            <v>R - Identification of inhibitors of the Plasmodium falciparum hexose transporter</v>
          </cell>
          <cell r="E3338" t="str">
            <v>Sanjeev Krishna</v>
          </cell>
          <cell r="F3338">
            <v>41866</v>
          </cell>
        </row>
        <row r="3339">
          <cell r="A3339" t="str">
            <v>12626-10</v>
          </cell>
          <cell r="B3339" t="str">
            <v>C</v>
          </cell>
          <cell r="C3339" t="str">
            <v>Closed</v>
          </cell>
          <cell r="D3339" t="str">
            <v>O - Pilot Project - Dr V Ho</v>
          </cell>
          <cell r="E3339" t="str">
            <v>Wing Sze Ho</v>
          </cell>
          <cell r="F3339">
            <v>73050</v>
          </cell>
        </row>
        <row r="3340">
          <cell r="A3340" t="str">
            <v>12627-10</v>
          </cell>
          <cell r="B3340" t="str">
            <v>C</v>
          </cell>
          <cell r="C3340" t="str">
            <v>Closed</v>
          </cell>
          <cell r="D3340" t="str">
            <v>C - Embalming Income</v>
          </cell>
          <cell r="E3340" t="str">
            <v>Sheryl Lee Pond</v>
          </cell>
          <cell r="F3340">
            <v>73050</v>
          </cell>
        </row>
        <row r="3341">
          <cell r="A3341" t="str">
            <v>12628-10</v>
          </cell>
          <cell r="B3341" t="str">
            <v>C</v>
          </cell>
          <cell r="C3341" t="str">
            <v>Closed</v>
          </cell>
          <cell r="D3341" t="str">
            <v>R - The use of MRI to guide treatment for pain in hand osteoarthritis</v>
          </cell>
          <cell r="E3341" t="str">
            <v>Nidhi Sofat</v>
          </cell>
          <cell r="F3341">
            <v>41835</v>
          </cell>
        </row>
        <row r="3342">
          <cell r="A3342" t="str">
            <v>12629-10</v>
          </cell>
          <cell r="B3342" t="str">
            <v>C</v>
          </cell>
          <cell r="C3342" t="str">
            <v>Closed</v>
          </cell>
          <cell r="D3342" t="str">
            <v>R - neoGent: Development of a computer software tool to improve the use of gentamicin in neonates</v>
          </cell>
          <cell r="E3342" t="str">
            <v>Paul Trafford Heath</v>
          </cell>
          <cell r="F3342">
            <v>42185</v>
          </cell>
        </row>
        <row r="3343">
          <cell r="A3343" t="str">
            <v>12630-10</v>
          </cell>
          <cell r="B3343" t="str">
            <v>C</v>
          </cell>
          <cell r="C3343" t="str">
            <v>Closed</v>
          </cell>
          <cell r="D3343" t="str">
            <v>C - CVSRC Website</v>
          </cell>
          <cell r="E3343" t="str">
            <v>Juan Carlos Kaski</v>
          </cell>
          <cell r="F3343">
            <v>42582</v>
          </cell>
        </row>
        <row r="3344">
          <cell r="A3344" t="str">
            <v>12631-10</v>
          </cell>
          <cell r="B3344" t="str">
            <v>C</v>
          </cell>
          <cell r="C3344" t="str">
            <v>Closed</v>
          </cell>
          <cell r="D3344" t="str">
            <v>R - Properties and function of TRPC proteins in vascular smooth muscle using transgenic mice</v>
          </cell>
          <cell r="E3344" t="str">
            <v>Anthony Paul Albert</v>
          </cell>
          <cell r="F3344">
            <v>43557</v>
          </cell>
        </row>
        <row r="3345">
          <cell r="A3345" t="str">
            <v>12632-10</v>
          </cell>
          <cell r="B3345" t="str">
            <v>C</v>
          </cell>
          <cell r="C3345" t="str">
            <v>Closed</v>
          </cell>
          <cell r="D3345" t="str">
            <v>R - NIHR Clinician Scientist Award: Pre-operative risk stratification, outcomes, post-operative surveillance and patient-reported outcomes for endovascular aortic aneurysm repair</v>
          </cell>
          <cell r="E3345" t="str">
            <v>Peter James Edward Holt</v>
          </cell>
          <cell r="F3345">
            <v>43504</v>
          </cell>
        </row>
        <row r="3346">
          <cell r="A3346" t="str">
            <v>12633-10</v>
          </cell>
          <cell r="B3346" t="str">
            <v>C</v>
          </cell>
          <cell r="C3346" t="str">
            <v>Closed</v>
          </cell>
          <cell r="D3346" t="str">
            <v>C - Surgical Outcomes Centre</v>
          </cell>
          <cell r="E3346" t="str">
            <v>Andrew Rhodes</v>
          </cell>
          <cell r="F3346">
            <v>73050</v>
          </cell>
        </row>
        <row r="3347">
          <cell r="A3347" t="str">
            <v>12634-10</v>
          </cell>
          <cell r="B3347" t="str">
            <v>C</v>
          </cell>
          <cell r="C3347" t="str">
            <v>Closed</v>
          </cell>
          <cell r="D3347" t="str">
            <v>O - Hamid Ghodse - Reserves</v>
          </cell>
          <cell r="E3347" t="str">
            <v>Professor A H Ghodse</v>
          </cell>
          <cell r="F3347">
            <v>73050</v>
          </cell>
        </row>
        <row r="3348">
          <cell r="A3348" t="str">
            <v>12635-10</v>
          </cell>
          <cell r="B3348" t="str">
            <v>C</v>
          </cell>
          <cell r="C3348" t="str">
            <v>Closed</v>
          </cell>
          <cell r="D3348" t="str">
            <v>G - Reljic/antibodies to tuberculosis</v>
          </cell>
          <cell r="E3348" t="str">
            <v>Nicholas Harris</v>
          </cell>
          <cell r="F3348">
            <v>73050</v>
          </cell>
        </row>
        <row r="3349">
          <cell r="A3349" t="str">
            <v>12636-10</v>
          </cell>
          <cell r="B3349" t="str">
            <v>C</v>
          </cell>
          <cell r="C3349" t="str">
            <v>Closed</v>
          </cell>
          <cell r="D3349" t="str">
            <v>R - A semantic space to analyse content and coherence in 18th century writing</v>
          </cell>
          <cell r="E3349" t="str">
            <v>Peter Garrard</v>
          </cell>
          <cell r="F3349">
            <v>42247</v>
          </cell>
        </row>
        <row r="3350">
          <cell r="A3350" t="str">
            <v>12637-10</v>
          </cell>
          <cell r="B3350" t="str">
            <v>N</v>
          </cell>
          <cell r="C3350" t="str">
            <v>Active</v>
          </cell>
          <cell r="D3350" t="str">
            <v>O - Co-Creating Health evaluation</v>
          </cell>
          <cell r="E3350" t="str">
            <v>Steven George Gillard</v>
          </cell>
          <cell r="F3350">
            <v>73050</v>
          </cell>
        </row>
        <row r="3351">
          <cell r="A3351" t="str">
            <v>12638-10</v>
          </cell>
          <cell r="B3351" t="str">
            <v>C</v>
          </cell>
          <cell r="C3351" t="str">
            <v>Closed</v>
          </cell>
          <cell r="D3351" t="str">
            <v>R - Biochemical and structural analyses of the topoisomerase IV-DNA and Gyrase-DNA complexes formed with novel PTC Therapeutics´ inhibitors</v>
          </cell>
          <cell r="E3351" t="str">
            <v>Larry Mark Fisher</v>
          </cell>
          <cell r="F3351">
            <v>41866</v>
          </cell>
        </row>
        <row r="3352">
          <cell r="A3352" t="str">
            <v>12639-10</v>
          </cell>
          <cell r="B3352" t="str">
            <v>N</v>
          </cell>
          <cell r="C3352" t="str">
            <v>Active</v>
          </cell>
          <cell r="D3352" t="str">
            <v>R - Will Moving Into Social and Affordable Housing in Athletes´ Village Increase Family Physical Activity Levels? Evaluation of a Natural Experiment</v>
          </cell>
          <cell r="E3352" t="str">
            <v>Christopher Grant Owen</v>
          </cell>
          <cell r="F3352">
            <v>43830</v>
          </cell>
        </row>
        <row r="3353">
          <cell r="A3353" t="str">
            <v>12639-11</v>
          </cell>
          <cell r="B3353" t="str">
            <v>N</v>
          </cell>
          <cell r="C3353" t="str">
            <v>Active</v>
          </cell>
          <cell r="D3353" t="str">
            <v>R - Subcontract with Bristol</v>
          </cell>
          <cell r="E3353" t="str">
            <v>Christopher Grant Owen</v>
          </cell>
          <cell r="F3353">
            <v>42460</v>
          </cell>
        </row>
        <row r="3354">
          <cell r="A3354" t="str">
            <v>12640-10</v>
          </cell>
          <cell r="B3354" t="str">
            <v>C</v>
          </cell>
          <cell r="C3354" t="str">
            <v>Closed</v>
          </cell>
          <cell r="D3354" t="str">
            <v>C - Books Beyond Words - Rent</v>
          </cell>
          <cell r="E3354" t="str">
            <v>Matthew William Bull</v>
          </cell>
          <cell r="F3354">
            <v>73050</v>
          </cell>
        </row>
        <row r="3355">
          <cell r="A3355" t="str">
            <v>12641-10</v>
          </cell>
          <cell r="B3355" t="str">
            <v>C</v>
          </cell>
          <cell r="C3355" t="str">
            <v>Closed</v>
          </cell>
          <cell r="D3355" t="str">
            <v>F - Discretionary Account - Prof Adrian Clark</v>
          </cell>
          <cell r="E3355" t="str">
            <v>Adrian John L Clark</v>
          </cell>
          <cell r="F3355">
            <v>73050</v>
          </cell>
        </row>
        <row r="3356">
          <cell r="A3356" t="str">
            <v>12642-10</v>
          </cell>
          <cell r="B3356" t="str">
            <v>C</v>
          </cell>
          <cell r="C3356" t="str">
            <v>Closed</v>
          </cell>
          <cell r="D3356" t="str">
            <v>N1- DENDRON Research Nurse</v>
          </cell>
          <cell r="E3356" t="str">
            <v>Peter Garrard</v>
          </cell>
          <cell r="F3356">
            <v>41851</v>
          </cell>
        </row>
        <row r="3357">
          <cell r="A3357" t="str">
            <v>12643-10</v>
          </cell>
          <cell r="B3357" t="str">
            <v>C</v>
          </cell>
          <cell r="C3357" t="str">
            <v>Closed</v>
          </cell>
          <cell r="D3357" t="str">
            <v>O - eLU contract extensions</v>
          </cell>
          <cell r="E3357" t="str">
            <v>Terence Alan Poulton</v>
          </cell>
          <cell r="F3357">
            <v>73050</v>
          </cell>
        </row>
        <row r="3358">
          <cell r="A3358" t="str">
            <v>12644-10</v>
          </cell>
          <cell r="B3358" t="str">
            <v>C</v>
          </cell>
          <cell r="C3358" t="str">
            <v>Closed</v>
          </cell>
          <cell r="D3358" t="str">
            <v>R - Repolarisation abnormalities in black athletes - markers for pathology or innocent bystanders?</v>
          </cell>
          <cell r="E3358" t="str">
            <v>Sanjay Sharma</v>
          </cell>
          <cell r="F3358">
            <v>42187</v>
          </cell>
        </row>
        <row r="3359">
          <cell r="A3359" t="str">
            <v>12645-10</v>
          </cell>
          <cell r="B3359" t="str">
            <v>C</v>
          </cell>
          <cell r="C3359" t="str">
            <v>Closed</v>
          </cell>
          <cell r="D3359" t="str">
            <v>R - Factors associated with a good functional outcome at the mean age of 45 years in treated open spina bifida</v>
          </cell>
          <cell r="E3359" t="str">
            <v>Philippa Oakeshott</v>
          </cell>
          <cell r="F3359">
            <v>42069</v>
          </cell>
        </row>
        <row r="3360">
          <cell r="A3360" t="str">
            <v>12646-10</v>
          </cell>
          <cell r="B3360" t="str">
            <v>C</v>
          </cell>
          <cell r="C3360" t="str">
            <v>Closed</v>
          </cell>
          <cell r="D3360" t="str">
            <v>O - Pilot Study- Dr Axel Nohturfft</v>
          </cell>
          <cell r="E3360" t="str">
            <v>Axel Nohturfft</v>
          </cell>
          <cell r="F3360">
            <v>73050</v>
          </cell>
        </row>
        <row r="3361">
          <cell r="A3361" t="str">
            <v>12647-10</v>
          </cell>
          <cell r="B3361" t="str">
            <v>C</v>
          </cell>
          <cell r="C3361" t="str">
            <v>Closed</v>
          </cell>
          <cell r="D3361" t="str">
            <v>A - Library Refurbishment - IS</v>
          </cell>
          <cell r="E3361" t="str">
            <v>Robert Samuel Churm</v>
          </cell>
          <cell r="F3361">
            <v>42369</v>
          </cell>
        </row>
        <row r="3362">
          <cell r="A3362" t="str">
            <v>12648-10</v>
          </cell>
          <cell r="B3362" t="str">
            <v>C</v>
          </cell>
          <cell r="C3362" t="str">
            <v>Closed</v>
          </cell>
          <cell r="D3362" t="str">
            <v>F - SIFT Discretionary</v>
          </cell>
          <cell r="E3362" t="str">
            <v>Clare Marie Gardner</v>
          </cell>
          <cell r="F3362">
            <v>73050</v>
          </cell>
        </row>
        <row r="3363">
          <cell r="A3363" t="str">
            <v>12649-10</v>
          </cell>
          <cell r="B3363" t="str">
            <v>C</v>
          </cell>
          <cell r="C3363" t="str">
            <v>Closed</v>
          </cell>
          <cell r="D3363" t="str">
            <v>R - Sexual Health Fund II</v>
          </cell>
          <cell r="E3363" t="str">
            <v>Philippa Oakeshott</v>
          </cell>
          <cell r="F3363">
            <v>41388</v>
          </cell>
        </row>
        <row r="3364">
          <cell r="A3364" t="str">
            <v>12650-10</v>
          </cell>
          <cell r="B3364" t="str">
            <v>C</v>
          </cell>
          <cell r="C3364" t="str">
            <v>Closed</v>
          </cell>
          <cell r="D3364" t="str">
            <v>O - NTA Study: Improving Mental Health</v>
          </cell>
          <cell r="E3364" t="str">
            <v>Nadia Mantovani</v>
          </cell>
          <cell r="F3364">
            <v>73050</v>
          </cell>
        </row>
        <row r="3365">
          <cell r="A3365" t="str">
            <v>12651-10</v>
          </cell>
          <cell r="B3365" t="str">
            <v>C</v>
          </cell>
          <cell r="C3365" t="str">
            <v>Closed</v>
          </cell>
          <cell r="D3365" t="str">
            <v>R - CONRAD, "Development of a transgenic rabbit model for the testing of anti-HIV microbicides"</v>
          </cell>
          <cell r="E3365" t="str">
            <v>Stephanie Janet Hazlehurst</v>
          </cell>
          <cell r="F3365">
            <v>41866</v>
          </cell>
        </row>
        <row r="3366">
          <cell r="A3366" t="str">
            <v>12652-10</v>
          </cell>
          <cell r="B3366" t="str">
            <v>C</v>
          </cell>
          <cell r="C3366" t="str">
            <v>Closed</v>
          </cell>
          <cell r="D3366" t="str">
            <v>R - Purification of the plant based Chikungunya antigens and evaluation of its vaccine potential</v>
          </cell>
          <cell r="E3366" t="str">
            <v>Julian Ma</v>
          </cell>
          <cell r="F3366">
            <v>42433</v>
          </cell>
        </row>
        <row r="3367">
          <cell r="A3367" t="str">
            <v>12653-10</v>
          </cell>
          <cell r="B3367" t="str">
            <v>N</v>
          </cell>
          <cell r="C3367" t="str">
            <v>Active</v>
          </cell>
          <cell r="D3367" t="str">
            <v>R - Model-based preclinical development of anti-tuberculosis drug combinations</v>
          </cell>
          <cell r="E3367" t="str">
            <v>Anthony Robert Milnes Coates</v>
          </cell>
          <cell r="F3367">
            <v>43525</v>
          </cell>
        </row>
        <row r="3368">
          <cell r="A3368" t="str">
            <v>12654-10</v>
          </cell>
          <cell r="B3368" t="str">
            <v>N</v>
          </cell>
          <cell r="C3368" t="str">
            <v>Active</v>
          </cell>
          <cell r="D3368" t="str">
            <v>G - CS Courier Costs</v>
          </cell>
          <cell r="E3368" t="str">
            <v>Joanna Nolan</v>
          </cell>
          <cell r="F3368">
            <v>73050</v>
          </cell>
        </row>
        <row r="3369">
          <cell r="A3369" t="str">
            <v>12655-10</v>
          </cell>
          <cell r="B3369" t="str">
            <v>C</v>
          </cell>
          <cell r="C3369" t="str">
            <v>Closed</v>
          </cell>
          <cell r="D3369" t="str">
            <v>Wireless IT for Horton Halls</v>
          </cell>
          <cell r="E3369" t="str">
            <v>Daniel Bird</v>
          </cell>
          <cell r="F3369">
            <v>41486</v>
          </cell>
        </row>
        <row r="3370">
          <cell r="A3370" t="str">
            <v>12655-11</v>
          </cell>
          <cell r="B3370" t="str">
            <v>C</v>
          </cell>
          <cell r="C3370" t="str">
            <v>Closed</v>
          </cell>
          <cell r="D3370" t="str">
            <v>A - Horton Halls Dark Fibre Replacement</v>
          </cell>
          <cell r="E3370" t="str">
            <v>David Iveson</v>
          </cell>
          <cell r="F3370">
            <v>42277</v>
          </cell>
        </row>
        <row r="3371">
          <cell r="A3371" t="str">
            <v>12656-10</v>
          </cell>
          <cell r="B3371" t="str">
            <v>C</v>
          </cell>
          <cell r="C3371" t="str">
            <v>Closed</v>
          </cell>
          <cell r="D3371" t="str">
            <v>R - Threshold concepts in geriatric medicine</v>
          </cell>
          <cell r="E3371" t="str">
            <v>Iain Stewart Ayrton Wilkinson</v>
          </cell>
          <cell r="F3371">
            <v>42094</v>
          </cell>
        </row>
        <row r="3372">
          <cell r="A3372" t="str">
            <v>12657-10</v>
          </cell>
          <cell r="B3372" t="str">
            <v>C</v>
          </cell>
          <cell r="C3372" t="str">
            <v>Closed</v>
          </cell>
          <cell r="D3372" t="str">
            <v>O -  RUFE: K Y Chan</v>
          </cell>
          <cell r="E3372" t="str">
            <v>Susan Anne McPheat</v>
          </cell>
          <cell r="F3372">
            <v>73050</v>
          </cell>
        </row>
        <row r="3373">
          <cell r="A3373" t="str">
            <v>12658-10</v>
          </cell>
          <cell r="B3373" t="str">
            <v>N</v>
          </cell>
          <cell r="C3373" t="str">
            <v>Active</v>
          </cell>
          <cell r="D3373" t="str">
            <v>G - Dean of Research &amp; Enterprise - General</v>
          </cell>
          <cell r="E3373" t="str">
            <v>Jonathan Samuel Friedland</v>
          </cell>
          <cell r="F3373">
            <v>73050</v>
          </cell>
        </row>
        <row r="3374">
          <cell r="A3374" t="str">
            <v>12659-10</v>
          </cell>
          <cell r="B3374" t="str">
            <v>C</v>
          </cell>
          <cell r="C3374" t="str">
            <v>Closed</v>
          </cell>
          <cell r="D3374" t="str">
            <v>R - A phase lla specificity trail of the diagnostic agent c-TB</v>
          </cell>
          <cell r="E3374" t="str">
            <v>Helen Jane Boland</v>
          </cell>
          <cell r="F3374">
            <v>41506</v>
          </cell>
        </row>
        <row r="3375">
          <cell r="A3375" t="str">
            <v>12659-11</v>
          </cell>
          <cell r="B3375" t="str">
            <v>C</v>
          </cell>
          <cell r="C3375" t="str">
            <v>Closed</v>
          </cell>
          <cell r="D3375" t="str">
            <v>R - A phase lla specificity trail of the diagnostic agent c-TB</v>
          </cell>
          <cell r="E3375" t="str">
            <v>David John Murdoch Lewis</v>
          </cell>
          <cell r="F3375">
            <v>41060</v>
          </cell>
        </row>
        <row r="3376">
          <cell r="A3376" t="str">
            <v>12660-10</v>
          </cell>
          <cell r="B3376" t="str">
            <v>C</v>
          </cell>
          <cell r="C3376" t="str">
            <v>Closed</v>
          </cell>
          <cell r="D3376" t="str">
            <v>O - Imperial MSc Project - S Thangatnurai</v>
          </cell>
          <cell r="E3376" t="str">
            <v>Paris Ataliotis</v>
          </cell>
          <cell r="F3376">
            <v>73050</v>
          </cell>
        </row>
        <row r="3377">
          <cell r="A3377" t="str">
            <v>12660-11</v>
          </cell>
          <cell r="B3377" t="str">
            <v>C</v>
          </cell>
          <cell r="C3377" t="str">
            <v>Closed</v>
          </cell>
          <cell r="D3377" t="str">
            <v>O - Soc of Biology Studentship - C Birney</v>
          </cell>
          <cell r="E3377" t="str">
            <v>Tanya J Shaw</v>
          </cell>
          <cell r="F3377">
            <v>73050</v>
          </cell>
        </row>
        <row r="3378">
          <cell r="A3378" t="str">
            <v>12661-10</v>
          </cell>
          <cell r="B3378" t="str">
            <v>N</v>
          </cell>
          <cell r="C3378" t="str">
            <v>Active</v>
          </cell>
          <cell r="D3378" t="str">
            <v>Dr Catherine Cosgrove</v>
          </cell>
          <cell r="E3378" t="str">
            <v>Deborah Joan Davidson</v>
          </cell>
          <cell r="F3378">
            <v>73050</v>
          </cell>
        </row>
        <row r="3379">
          <cell r="A3379" t="str">
            <v>12661-11</v>
          </cell>
          <cell r="B3379" t="str">
            <v>C</v>
          </cell>
          <cell r="C3379" t="str">
            <v>Closed</v>
          </cell>
          <cell r="D3379" t="str">
            <v>N - Professor Adrian Clark</v>
          </cell>
          <cell r="E3379" t="str">
            <v>Deborah Joan Davidson</v>
          </cell>
          <cell r="F3379">
            <v>73050</v>
          </cell>
        </row>
        <row r="3380">
          <cell r="A3380" t="str">
            <v>12661-12</v>
          </cell>
          <cell r="B3380" t="str">
            <v>C</v>
          </cell>
          <cell r="C3380" t="str">
            <v>Closed</v>
          </cell>
          <cell r="D3380" t="str">
            <v>N - Nargis Kemat - MRCN Recharge</v>
          </cell>
          <cell r="E3380" t="str">
            <v>Deborah Joan Davidson</v>
          </cell>
          <cell r="F3380">
            <v>73050</v>
          </cell>
        </row>
        <row r="3381">
          <cell r="A3381" t="str">
            <v>12661-13</v>
          </cell>
          <cell r="B3381" t="str">
            <v>C</v>
          </cell>
          <cell r="C3381" t="str">
            <v>Closed</v>
          </cell>
          <cell r="D3381" t="str">
            <v>N - Dr J Round - London School of Paediatrics</v>
          </cell>
          <cell r="E3381" t="str">
            <v>Deborah Joan Davidson</v>
          </cell>
          <cell r="F3381">
            <v>73050</v>
          </cell>
        </row>
        <row r="3382">
          <cell r="A3382" t="str">
            <v>12661-14</v>
          </cell>
          <cell r="B3382" t="str">
            <v>N</v>
          </cell>
          <cell r="C3382" t="str">
            <v>Active</v>
          </cell>
          <cell r="D3382" t="str">
            <v>N -Dr Michael Papadakis – SL/Honorary Consultant Cardiologist 50% recharge to SGHT</v>
          </cell>
          <cell r="E3382" t="str">
            <v>Deborah Joan Davidson</v>
          </cell>
          <cell r="F3382">
            <v>73050</v>
          </cell>
        </row>
        <row r="3383">
          <cell r="A3383" t="str">
            <v>12661-15</v>
          </cell>
          <cell r="B3383" t="str">
            <v>C</v>
          </cell>
          <cell r="C3383" t="str">
            <v>Closed</v>
          </cell>
          <cell r="D3383" t="str">
            <v>Dr M Papadakis- London Deanery NIHR</v>
          </cell>
          <cell r="E3383" t="str">
            <v>Deborah Joan Davidson</v>
          </cell>
          <cell r="F3383">
            <v>73050</v>
          </cell>
        </row>
        <row r="3384">
          <cell r="A3384" t="str">
            <v>12661-16</v>
          </cell>
          <cell r="B3384" t="str">
            <v>C</v>
          </cell>
          <cell r="C3384" t="str">
            <v>Closed</v>
          </cell>
          <cell r="D3384" t="str">
            <v>N - Dr Angela Loyse CL Infectious Diseases (Deanery)</v>
          </cell>
          <cell r="E3384" t="str">
            <v>Deborah Joan Davidson</v>
          </cell>
          <cell r="F3384">
            <v>73050</v>
          </cell>
        </row>
        <row r="3385">
          <cell r="A3385" t="str">
            <v>12661-17</v>
          </cell>
          <cell r="B3385" t="str">
            <v>C</v>
          </cell>
          <cell r="C3385" t="str">
            <v>Closed</v>
          </cell>
          <cell r="D3385" t="str">
            <v>N1 - Mr M Tumilty- Respiratory Research Co-ordinator</v>
          </cell>
          <cell r="E3385" t="str">
            <v>Stephanie Janet Hazlehurst</v>
          </cell>
          <cell r="F3385">
            <v>73050</v>
          </cell>
        </row>
        <row r="3386">
          <cell r="A3386" t="str">
            <v>12661-18</v>
          </cell>
          <cell r="B3386" t="str">
            <v>C</v>
          </cell>
          <cell r="C3386" t="str">
            <v>Closed</v>
          </cell>
          <cell r="D3386" t="str">
            <v>N - Dr Rhys Anthony Hewett - Clinical Sessions</v>
          </cell>
          <cell r="E3386" t="str">
            <v>Deborah Joan Davidson</v>
          </cell>
          <cell r="F3386">
            <v>73050</v>
          </cell>
        </row>
        <row r="3387">
          <cell r="A3387" t="str">
            <v>12661-19</v>
          </cell>
          <cell r="B3387" t="str">
            <v>C</v>
          </cell>
          <cell r="C3387" t="str">
            <v>Closed</v>
          </cell>
          <cell r="D3387" t="str">
            <v>N1 - Prevent2  Study Salary - K Zitoumi</v>
          </cell>
          <cell r="E3387" t="str">
            <v>Stephanie Janet Hazlehurst</v>
          </cell>
          <cell r="F3387">
            <v>73050</v>
          </cell>
        </row>
        <row r="3388">
          <cell r="A3388" t="str">
            <v>12661-20</v>
          </cell>
          <cell r="B3388" t="str">
            <v>C</v>
          </cell>
          <cell r="C3388" t="str">
            <v>Closed</v>
          </cell>
          <cell r="D3388" t="str">
            <v>N - Prof G Griffin DOH Secondment</v>
          </cell>
          <cell r="E3388" t="str">
            <v>Deborah Joan Davidson</v>
          </cell>
          <cell r="F3388">
            <v>41684</v>
          </cell>
        </row>
        <row r="3389">
          <cell r="A3389" t="str">
            <v>12661-21</v>
          </cell>
          <cell r="B3389" t="str">
            <v>N</v>
          </cell>
          <cell r="C3389" t="str">
            <v>Active</v>
          </cell>
          <cell r="D3389" t="str">
            <v>N - Dr T Bicanic - Infection &amp; Immunity</v>
          </cell>
          <cell r="E3389" t="str">
            <v>Deborah Joan Davidson</v>
          </cell>
          <cell r="F3389">
            <v>73050</v>
          </cell>
        </row>
        <row r="3390">
          <cell r="A3390" t="str">
            <v>12661-22</v>
          </cell>
          <cell r="B3390" t="str">
            <v>C</v>
          </cell>
          <cell r="C3390" t="str">
            <v>Closed</v>
          </cell>
          <cell r="D3390" t="str">
            <v>N - Dr T Gatheral - Band 1A - Call Allowance - RSCH</v>
          </cell>
          <cell r="E3390" t="str">
            <v>Deborah Joan Davidson</v>
          </cell>
          <cell r="F3390">
            <v>73050</v>
          </cell>
        </row>
        <row r="3391">
          <cell r="A3391" t="str">
            <v>12661-23</v>
          </cell>
          <cell r="B3391" t="str">
            <v>C</v>
          </cell>
          <cell r="C3391" t="str">
            <v>Closed</v>
          </cell>
          <cell r="D3391" t="str">
            <v>N - Dr T Gatheral - BMS CL - Deanery</v>
          </cell>
          <cell r="E3391" t="str">
            <v>Deborah Joan Davidson</v>
          </cell>
          <cell r="F3391">
            <v>73050</v>
          </cell>
        </row>
        <row r="3392">
          <cell r="A3392" t="str">
            <v>12661-24</v>
          </cell>
          <cell r="B3392" t="str">
            <v>N</v>
          </cell>
          <cell r="C3392" t="str">
            <v>Active</v>
          </cell>
          <cell r="D3392" t="str">
            <v>N - Prof. M Sharland - Paediatric Infectious Diseases</v>
          </cell>
          <cell r="E3392" t="str">
            <v>Deborah Joan Davidson</v>
          </cell>
          <cell r="F3392">
            <v>73050</v>
          </cell>
        </row>
        <row r="3393">
          <cell r="A3393" t="str">
            <v>12661-25</v>
          </cell>
          <cell r="B3393" t="str">
            <v>N</v>
          </cell>
          <cell r="C3393" t="str">
            <v>Active</v>
          </cell>
          <cell r="D3393" t="str">
            <v>N - Prof. Sanjay Sharma - Cardiology</v>
          </cell>
          <cell r="E3393" t="str">
            <v>Deborah Joan Davidson</v>
          </cell>
          <cell r="F3393">
            <v>73050</v>
          </cell>
        </row>
        <row r="3394">
          <cell r="A3394" t="str">
            <v>12661-26</v>
          </cell>
          <cell r="B3394" t="str">
            <v>N</v>
          </cell>
          <cell r="C3394" t="str">
            <v>Active</v>
          </cell>
          <cell r="D3394" t="str">
            <v>N -Dr J E Round-TPD Allowance 15/16; Guys &amp; St Thomas´s  NHS Trust</v>
          </cell>
          <cell r="E3394" t="str">
            <v>Deborah Joan Davidson</v>
          </cell>
          <cell r="F3394">
            <v>73050</v>
          </cell>
        </row>
        <row r="3395">
          <cell r="A3395" t="str">
            <v>12661-27</v>
          </cell>
          <cell r="B3395" t="str">
            <v>N</v>
          </cell>
          <cell r="C3395" t="str">
            <v>Active</v>
          </cell>
          <cell r="D3395" t="str">
            <v>N -Dr J E Round-TPD Allowance 15/16; Imperial College Healthcare NHS Trust</v>
          </cell>
          <cell r="E3395" t="str">
            <v>Deborah Joan Davidson</v>
          </cell>
          <cell r="F3395">
            <v>73050</v>
          </cell>
        </row>
        <row r="3396">
          <cell r="A3396" t="str">
            <v>12661-28</v>
          </cell>
          <cell r="B3396" t="str">
            <v>C</v>
          </cell>
          <cell r="C3396" t="str">
            <v>Closed</v>
          </cell>
          <cell r="D3396" t="str">
            <v>N - Mrs Z Topham -Cardio Sciences Research Centre Salary allowance- Dr E Behr</v>
          </cell>
          <cell r="E3396" t="str">
            <v>Deborah Joan Davidson</v>
          </cell>
          <cell r="F3396">
            <v>73050</v>
          </cell>
        </row>
        <row r="3397">
          <cell r="A3397" t="str">
            <v>12661-29</v>
          </cell>
          <cell r="B3397" t="str">
            <v>N</v>
          </cell>
          <cell r="C3397" t="str">
            <v>Active</v>
          </cell>
          <cell r="D3397" t="str">
            <v>N - Miss C Victor-Smith -CVS;  Salary Allowance -Dr E Behr</v>
          </cell>
          <cell r="E3397" t="str">
            <v>Deborah Joan Davidson</v>
          </cell>
          <cell r="F3397">
            <v>73050</v>
          </cell>
        </row>
        <row r="3398">
          <cell r="A3398" t="str">
            <v>12661-30</v>
          </cell>
          <cell r="B3398" t="str">
            <v>C</v>
          </cell>
          <cell r="C3398" t="str">
            <v>Closed</v>
          </cell>
          <cell r="D3398" t="str">
            <v>N - Mrs S Lotery- Temp Clinical Sciences, Salary -SGHT</v>
          </cell>
          <cell r="E3398" t="str">
            <v>Deborah Joan Davidson</v>
          </cell>
          <cell r="F3398">
            <v>73050</v>
          </cell>
        </row>
        <row r="3399">
          <cell r="A3399" t="str">
            <v>12661-31</v>
          </cell>
          <cell r="B3399" t="str">
            <v>N</v>
          </cell>
          <cell r="C3399" t="str">
            <v>Active</v>
          </cell>
          <cell r="D3399" t="str">
            <v>N - Dr C Suarez Fernandez -CS; Junior Doctors 1A Banding - SGHT</v>
          </cell>
          <cell r="E3399" t="str">
            <v>Deborah Joan Davidson</v>
          </cell>
          <cell r="F3399">
            <v>73050</v>
          </cell>
        </row>
        <row r="3400">
          <cell r="A3400" t="str">
            <v>12661-32</v>
          </cell>
          <cell r="B3400" t="str">
            <v>C</v>
          </cell>
          <cell r="C3400" t="str">
            <v>Closed</v>
          </cell>
          <cell r="D3400" t="str">
            <v>N - Prof A Prasad - Interventional Cardiology CS, Salary recharge -SGHT</v>
          </cell>
          <cell r="E3400" t="str">
            <v>Deborah Joan Davidson</v>
          </cell>
          <cell r="F3400">
            <v>73050</v>
          </cell>
        </row>
        <row r="3401">
          <cell r="A3401" t="str">
            <v>12661-33</v>
          </cell>
          <cell r="B3401" t="str">
            <v>N</v>
          </cell>
          <cell r="C3401" t="str">
            <v>Active</v>
          </cell>
          <cell r="D3401" t="str">
            <v>N - Mr B Patterson - Salary recharge SGHT</v>
          </cell>
          <cell r="E3401" t="str">
            <v>Deborah Joan Davidson</v>
          </cell>
          <cell r="F3401">
            <v>73050</v>
          </cell>
        </row>
        <row r="3402">
          <cell r="A3402" t="str">
            <v>12661-34</v>
          </cell>
          <cell r="B3402" t="str">
            <v>C</v>
          </cell>
          <cell r="C3402" t="str">
            <v>Closed</v>
          </cell>
          <cell r="D3402" t="str">
            <v>N - Mr A Karthikesalingam - Salary recharge SGHT</v>
          </cell>
          <cell r="E3402" t="str">
            <v>Deborah Joan Davidson</v>
          </cell>
          <cell r="F3402">
            <v>73050</v>
          </cell>
        </row>
        <row r="3403">
          <cell r="A3403" t="str">
            <v>12661-35</v>
          </cell>
          <cell r="B3403" t="str">
            <v>N</v>
          </cell>
          <cell r="C3403" t="str">
            <v>Active</v>
          </cell>
          <cell r="D3403" t="str">
            <v>N - TICTAC Communications Administration</v>
          </cell>
          <cell r="E3403" t="str">
            <v>Deborah Joan Davidson</v>
          </cell>
          <cell r="F3403">
            <v>73050</v>
          </cell>
        </row>
        <row r="3404">
          <cell r="A3404" t="str">
            <v>12661-36</v>
          </cell>
          <cell r="B3404" t="str">
            <v>C</v>
          </cell>
          <cell r="C3404" t="str">
            <v>Closed</v>
          </cell>
          <cell r="D3404" t="str">
            <v>N - Prof Steve Nussey - CS; Professor of Endocrinology; 2yr fixed term contract</v>
          </cell>
          <cell r="E3404" t="str">
            <v>Deborah Joan Davidson</v>
          </cell>
          <cell r="F3404">
            <v>73050</v>
          </cell>
        </row>
        <row r="3405">
          <cell r="A3405" t="str">
            <v>12661-37</v>
          </cell>
          <cell r="B3405" t="str">
            <v>C</v>
          </cell>
          <cell r="C3405" t="str">
            <v>Closed</v>
          </cell>
          <cell r="D3405" t="str">
            <v>N - Vaccine Institute Refurbishment work</v>
          </cell>
          <cell r="E3405" t="str">
            <v>Derek Waldo Bannister</v>
          </cell>
          <cell r="F3405">
            <v>42063</v>
          </cell>
        </row>
        <row r="3406">
          <cell r="A3406" t="str">
            <v>12661-38</v>
          </cell>
          <cell r="B3406" t="str">
            <v>C</v>
          </cell>
          <cell r="C3406" t="str">
            <v>Closed</v>
          </cell>
          <cell r="D3406" t="str">
            <v>N - Prof David Strachan - CHS; Epidemiology CEA recharge- Public Health England</v>
          </cell>
          <cell r="E3406" t="str">
            <v>Deborah Joan Davidson</v>
          </cell>
          <cell r="F3406">
            <v>73050</v>
          </cell>
        </row>
        <row r="3407">
          <cell r="A3407" t="str">
            <v>12661-39</v>
          </cell>
          <cell r="B3407" t="str">
            <v>N</v>
          </cell>
          <cell r="C3407" t="str">
            <v>Active</v>
          </cell>
          <cell r="D3407" t="str">
            <v>N - Prof Peter Whincup - CHS; Cardiovascular Epidemiology CEA recharge- Public Health England</v>
          </cell>
          <cell r="E3407" t="str">
            <v>Deborah Joan Davidson</v>
          </cell>
          <cell r="F3407">
            <v>73050</v>
          </cell>
        </row>
        <row r="3408">
          <cell r="A3408" t="str">
            <v>12661-40</v>
          </cell>
          <cell r="B3408" t="str">
            <v>N</v>
          </cell>
          <cell r="C3408" t="str">
            <v>Active</v>
          </cell>
          <cell r="D3408" t="str">
            <v>N - Dr C Suarez Fernandez; Clinical Lecturer Infectious Diseases - CS; Salary recharge (London Dea</v>
          </cell>
          <cell r="E3408" t="str">
            <v>Deborah Joan Davidson</v>
          </cell>
          <cell r="F3408">
            <v>73050</v>
          </cell>
        </row>
        <row r="3409">
          <cell r="A3409" t="str">
            <v>12661-41</v>
          </cell>
          <cell r="B3409" t="str">
            <v>N</v>
          </cell>
          <cell r="C3409" t="str">
            <v>Active</v>
          </cell>
          <cell r="D3409" t="str">
            <v>N - Dr H Cock -CS; Reader in Clinical Neurology, 2 PA Recharge- SGHT</v>
          </cell>
          <cell r="E3409" t="str">
            <v>Deborah Joan Davidson</v>
          </cell>
          <cell r="F3409">
            <v>73050</v>
          </cell>
        </row>
        <row r="3410">
          <cell r="A3410" t="str">
            <v>12661-42</v>
          </cell>
          <cell r="B3410" t="str">
            <v>C</v>
          </cell>
          <cell r="C3410" t="str">
            <v>Closed</v>
          </cell>
          <cell r="D3410" t="str">
            <v>N - Funding for Research Registrar, Dr Pu- Lin</v>
          </cell>
          <cell r="E3410" t="str">
            <v>Deborah Joan Davidson</v>
          </cell>
          <cell r="F3410">
            <v>73050</v>
          </cell>
        </row>
        <row r="3411">
          <cell r="A3411" t="str">
            <v>12661-43</v>
          </cell>
          <cell r="B3411" t="str">
            <v>C</v>
          </cell>
          <cell r="C3411" t="str">
            <v>Closed</v>
          </cell>
          <cell r="D3411" t="str">
            <v>N - Dr Rachel Bastianen - CCS CL- Deanery</v>
          </cell>
          <cell r="E3411" t="str">
            <v>Deborah Joan Davidson</v>
          </cell>
          <cell r="F3411">
            <v>42674</v>
          </cell>
        </row>
        <row r="3412">
          <cell r="A3412" t="str">
            <v>12661-44</v>
          </cell>
          <cell r="B3412" t="str">
            <v>C</v>
          </cell>
          <cell r="C3412" t="str">
            <v>Closed</v>
          </cell>
          <cell r="D3412" t="str">
            <v>N - Dr Pulin Luo - Trust Banding 1A</v>
          </cell>
          <cell r="E3412" t="str">
            <v>Deborah Joan Davidson</v>
          </cell>
          <cell r="F3412">
            <v>73050</v>
          </cell>
        </row>
        <row r="3413">
          <cell r="A3413" t="str">
            <v>12661-45</v>
          </cell>
          <cell r="B3413" t="str">
            <v>C</v>
          </cell>
          <cell r="C3413" t="str">
            <v>Closed</v>
          </cell>
          <cell r="D3413" t="str">
            <v>N - Dr R Bastiaenen - CS 1B Banding Recharge SGHT</v>
          </cell>
          <cell r="E3413" t="str">
            <v>Deborah Joan Davidson</v>
          </cell>
          <cell r="F3413">
            <v>73050</v>
          </cell>
        </row>
        <row r="3414">
          <cell r="A3414" t="str">
            <v>12661-46</v>
          </cell>
          <cell r="B3414" t="str">
            <v>N</v>
          </cell>
          <cell r="C3414" t="str">
            <v>Active</v>
          </cell>
          <cell r="D3414" t="str">
            <v>N - Prof Andy Kent-Dean of the Joint Faculty 8PA (80%) recharge to Faculty of Health, Social Care &amp; Education</v>
          </cell>
          <cell r="E3414" t="str">
            <v>Deborah Joan Davidson</v>
          </cell>
          <cell r="F3414">
            <v>73050</v>
          </cell>
        </row>
        <row r="3415">
          <cell r="A3415" t="str">
            <v>12661-47</v>
          </cell>
          <cell r="B3415" t="str">
            <v>N</v>
          </cell>
          <cell r="C3415" t="str">
            <v>Active</v>
          </cell>
          <cell r="D3415" t="str">
            <v>N - Prof Tom Harrison - INII;  TPD Allowance-UCL Partners 15/16</v>
          </cell>
          <cell r="E3415" t="str">
            <v>Deborah Joan Davidson</v>
          </cell>
          <cell r="F3415">
            <v>73050</v>
          </cell>
        </row>
        <row r="3416">
          <cell r="A3416" t="str">
            <v>12661-48</v>
          </cell>
          <cell r="B3416" t="str">
            <v>C</v>
          </cell>
          <cell r="C3416" t="str">
            <v>Closed</v>
          </cell>
          <cell r="D3416" t="str">
            <v>N - Mr Hugh Claridge-Research Officer; Public Health England recharge PHRI</v>
          </cell>
          <cell r="E3416" t="str">
            <v>Deborah Joan Davidson</v>
          </cell>
          <cell r="F3416">
            <v>73050</v>
          </cell>
        </row>
        <row r="3417">
          <cell r="A3417" t="str">
            <v>12661-49</v>
          </cell>
          <cell r="B3417" t="str">
            <v>C</v>
          </cell>
          <cell r="C3417" t="str">
            <v>Closed</v>
          </cell>
          <cell r="D3417" t="str">
            <v>N - Janice S Cook - Health Education Kent Surrey &amp; Sussex; 65% salary &amp; on costs monthly charge</v>
          </cell>
          <cell r="E3417" t="str">
            <v>Deborah Joan Davidson</v>
          </cell>
          <cell r="F3417">
            <v>73050</v>
          </cell>
        </row>
        <row r="3418">
          <cell r="A3418" t="str">
            <v>12661-50</v>
          </cell>
          <cell r="B3418" t="str">
            <v>C</v>
          </cell>
          <cell r="C3418" t="str">
            <v>Closed</v>
          </cell>
          <cell r="D3418" t="str">
            <v>N- Dr Yee Mah; Clinical Lecturer Speciality Trainee Placement in CL Neurology ST3 (LDA) - Health Education England SL LETB Cardiovascular &amp; Cell Sciences</v>
          </cell>
          <cell r="E3418" t="str">
            <v>Deborah Joan Davidson</v>
          </cell>
          <cell r="F3418">
            <v>73050</v>
          </cell>
        </row>
        <row r="3419">
          <cell r="A3419" t="str">
            <v>12661-51</v>
          </cell>
          <cell r="B3419" t="str">
            <v>N</v>
          </cell>
          <cell r="C3419" t="str">
            <v>Active</v>
          </cell>
          <cell r="D3419" t="str">
            <v>N - Dr Samira Saadoun; Postdoctoral Research Fellow-Cardiovascular &amp; Cell Sciences SGHT</v>
          </cell>
          <cell r="E3419" t="str">
            <v>Deborah Joan Davidson</v>
          </cell>
          <cell r="F3419">
            <v>45747</v>
          </cell>
        </row>
        <row r="3420">
          <cell r="A3420" t="str">
            <v>12661-52</v>
          </cell>
          <cell r="B3420" t="str">
            <v>N</v>
          </cell>
          <cell r="C3420" t="str">
            <v>Active</v>
          </cell>
          <cell r="D3420" t="str">
            <v>N - Prof of Neurology - Mark Edwards; Cardiovascular &amp; Cell Science Institute</v>
          </cell>
          <cell r="E3420" t="str">
            <v>Deborah Joan Davidson</v>
          </cell>
          <cell r="F3420">
            <v>73050</v>
          </cell>
        </row>
        <row r="3421">
          <cell r="A3421" t="str">
            <v>12661-53</v>
          </cell>
          <cell r="B3421" t="str">
            <v>C</v>
          </cell>
          <cell r="C3421" t="str">
            <v>Closed</v>
          </cell>
          <cell r="D3421" t="str">
            <v>N - Dr H Yee-Mah; Surgery &amp; Neurosciences,Junior Doctor´s 1B Banding, St George´s University Hospitals NHS Foundation Trust</v>
          </cell>
          <cell r="E3421" t="str">
            <v>Deborah Joan Davidson</v>
          </cell>
          <cell r="F3421">
            <v>73050</v>
          </cell>
        </row>
        <row r="3422">
          <cell r="A3422" t="str">
            <v>12661-54</v>
          </cell>
          <cell r="B3422" t="str">
            <v>N</v>
          </cell>
          <cell r="C3422" t="str">
            <v>Active</v>
          </cell>
          <cell r="D3422" t="str">
            <v>N - Mr Anan Shtaya; Clinical Lecturer Speciality Trainee Placement in Neurosurgery;ST3 Grade (Deanery); Health Education England</v>
          </cell>
          <cell r="E3422" t="str">
            <v>Deborah Joan Davidson</v>
          </cell>
          <cell r="F3422">
            <v>72898</v>
          </cell>
        </row>
        <row r="3423">
          <cell r="A3423" t="str">
            <v>12661-55</v>
          </cell>
          <cell r="B3423" t="str">
            <v>N</v>
          </cell>
          <cell r="C3423" t="str">
            <v>Active</v>
          </cell>
          <cell r="D3423" t="str">
            <v>N - Dr Andrew Hitchings; Senior Lecturer in Clinical Pharmacology &amp; Therapeutics &amp; Honorary Consultant Neuro ICU;SGFT</v>
          </cell>
          <cell r="E3423" t="str">
            <v>Deborah Joan Davidson</v>
          </cell>
          <cell r="F3423">
            <v>73050</v>
          </cell>
        </row>
        <row r="3424">
          <cell r="A3424" t="str">
            <v>12661-56</v>
          </cell>
          <cell r="B3424" t="str">
            <v>N</v>
          </cell>
          <cell r="C3424" t="str">
            <v>Active</v>
          </cell>
          <cell r="D3424" t="str">
            <v>N - Mr Erlick Pereira; Senior Lecturer &amp; Honorary Consultant in Neurosurgery; Cardiovascular &amp; Cell Sciences</v>
          </cell>
          <cell r="E3424" t="str">
            <v>Deborah Joan Davidson</v>
          </cell>
          <cell r="F3424">
            <v>73050</v>
          </cell>
        </row>
        <row r="3425">
          <cell r="A3425" t="str">
            <v>12661-57</v>
          </cell>
          <cell r="B3425" t="str">
            <v>N</v>
          </cell>
          <cell r="C3425" t="str">
            <v>Active</v>
          </cell>
          <cell r="D3425" t="str">
            <v>N - Mr Anan Shtaya; Clinical Lecturer in Neurosurgery, CVCS. Junior Doctors 1A Banding recharge - SGFT</v>
          </cell>
          <cell r="E3425" t="str">
            <v>Deborah Joan Davidson</v>
          </cell>
          <cell r="F3425">
            <v>73050</v>
          </cell>
        </row>
        <row r="3426">
          <cell r="A3426" t="str">
            <v>12661-58</v>
          </cell>
          <cell r="B3426" t="str">
            <v>N</v>
          </cell>
          <cell r="C3426" t="str">
            <v>Active</v>
          </cell>
          <cell r="D3426" t="str">
            <v>N - Senior Lecturer in Paediatric Infectious Diseases; Infection &amp; Immunity Research Institute</v>
          </cell>
          <cell r="E3426" t="str">
            <v>Deborah Joan Davidson</v>
          </cell>
          <cell r="F3426">
            <v>73050</v>
          </cell>
        </row>
        <row r="3427">
          <cell r="A3427" t="str">
            <v>12661-59</v>
          </cell>
          <cell r="B3427" t="str">
            <v>N</v>
          </cell>
          <cell r="C3427" t="str">
            <v>Active</v>
          </cell>
          <cell r="D3427" t="str">
            <v>N - Laura Ann Magee; Prof of Maternal Medicine~Salary recharge to SGHT; Cardiovascular &amp; Cell Science Research Institute</v>
          </cell>
          <cell r="E3427" t="str">
            <v>Deborah Joan Davidson</v>
          </cell>
          <cell r="F3427">
            <v>73050</v>
          </cell>
        </row>
        <row r="3428">
          <cell r="A3428" t="str">
            <v>12661-60</v>
          </cell>
          <cell r="B3428" t="str">
            <v>N</v>
          </cell>
          <cell r="C3428" t="str">
            <v>Active</v>
          </cell>
          <cell r="D3428" t="str">
            <v>N - Peter Von Dadelszen; Prof of Obstetrics &amp; Gynaecology~Salary recharge to SGHT; Cardiovascular &amp; Cell Science Research Institute</v>
          </cell>
          <cell r="E3428" t="str">
            <v>Deborah Joan Davidson</v>
          </cell>
          <cell r="F3428">
            <v>73050</v>
          </cell>
        </row>
        <row r="3429">
          <cell r="A3429" t="str">
            <v>12661-61</v>
          </cell>
          <cell r="B3429" t="str">
            <v>C</v>
          </cell>
          <cell r="C3429" t="str">
            <v>Closed</v>
          </cell>
          <cell r="D3429" t="str">
            <v>N - Dr Felice Vanacore - Vascular &amp; Cardiac Surgery</v>
          </cell>
          <cell r="E3429" t="str">
            <v>Felice Vanacore</v>
          </cell>
          <cell r="F3429">
            <v>43466</v>
          </cell>
        </row>
        <row r="3430">
          <cell r="A3430" t="str">
            <v>12661-62</v>
          </cell>
          <cell r="B3430" t="str">
            <v>N</v>
          </cell>
          <cell r="C3430" t="str">
            <v>Active</v>
          </cell>
          <cell r="D3430" t="str">
            <v>N - Dr Katherine Stenson- Clinical Lecturer ST4+ Vascular Surgery</v>
          </cell>
          <cell r="E3430" t="str">
            <v>Deborah Joan Davidson</v>
          </cell>
          <cell r="F3430">
            <v>43585</v>
          </cell>
        </row>
        <row r="3431">
          <cell r="A3431" t="str">
            <v>12661-63</v>
          </cell>
          <cell r="B3431" t="str">
            <v>N</v>
          </cell>
          <cell r="C3431" t="str">
            <v>Active</v>
          </cell>
          <cell r="D3431" t="str">
            <v>N - Dr Katherine Stenson Clinical LEcturer ST4 Vascular Surgery - 1A 50% Banding</v>
          </cell>
          <cell r="E3431" t="str">
            <v>Deborah Joan Davidson</v>
          </cell>
          <cell r="F3431">
            <v>43585</v>
          </cell>
        </row>
        <row r="3432">
          <cell r="A3432" t="str">
            <v>12661-64</v>
          </cell>
          <cell r="B3432" t="str">
            <v>N</v>
          </cell>
          <cell r="C3432" t="str">
            <v>Active</v>
          </cell>
          <cell r="D3432" t="str">
            <v>N - Florence Hogg; Clinical Research Fellow in Neurosurgery- 1A Banding 50%</v>
          </cell>
          <cell r="E3432" t="str">
            <v>Deborah Joan Davidson</v>
          </cell>
          <cell r="F3432">
            <v>44043</v>
          </cell>
        </row>
        <row r="3433">
          <cell r="A3433" t="str">
            <v>12661-65</v>
          </cell>
          <cell r="B3433" t="str">
            <v>N</v>
          </cell>
          <cell r="C3433" t="str">
            <v>Active</v>
          </cell>
          <cell r="D3433" t="str">
            <v>N- Aneil Malhotra-Clin Lecturer Speciality Trainee Placement in Cardiology; Clin Lecturer Scale Pre-2009;Health Educ England</v>
          </cell>
          <cell r="E3433" t="str">
            <v>Deborah Joan Davidson</v>
          </cell>
          <cell r="F3433">
            <v>73050</v>
          </cell>
        </row>
        <row r="3434">
          <cell r="A3434" t="str">
            <v>12661-66</v>
          </cell>
          <cell r="B3434" t="str">
            <v>N</v>
          </cell>
          <cell r="C3434" t="str">
            <v>Active</v>
          </cell>
          <cell r="D3434" t="str">
            <v>N - Dr R Maclachlan -Lecturer in Learning Development C.I.D.E</v>
          </cell>
          <cell r="E3434" t="str">
            <v>Deborah Joan Davidson</v>
          </cell>
          <cell r="F3434">
            <v>45869</v>
          </cell>
        </row>
        <row r="3435">
          <cell r="A3435" t="str">
            <v>12661-67</v>
          </cell>
          <cell r="B3435" t="str">
            <v>N</v>
          </cell>
          <cell r="C3435" t="str">
            <v>Active</v>
          </cell>
          <cell r="D3435" t="str">
            <v>N - Dr Aneil Malhotra- Junior Doctor 1B Banding SGHT</v>
          </cell>
          <cell r="E3435" t="str">
            <v>Deborah Joan Davidson</v>
          </cell>
          <cell r="F3435">
            <v>73050</v>
          </cell>
        </row>
        <row r="3436">
          <cell r="A3436" t="str">
            <v>12661-68</v>
          </cell>
          <cell r="B3436" t="str">
            <v>N</v>
          </cell>
          <cell r="C3436" t="str">
            <v>Active</v>
          </cell>
          <cell r="D3436" t="str">
            <v>N -Dr J E Round- 1.5PA´s TPD Secondment to HEE London &amp; the South East</v>
          </cell>
          <cell r="E3436" t="str">
            <v>Jonathan Edward Collier Round</v>
          </cell>
          <cell r="F3436">
            <v>43677</v>
          </cell>
        </row>
        <row r="3437">
          <cell r="A3437" t="str">
            <v>12661-69</v>
          </cell>
          <cell r="B3437" t="str">
            <v>N</v>
          </cell>
          <cell r="C3437" t="str">
            <v>Active</v>
          </cell>
          <cell r="D3437" t="str">
            <v>N- Miss Aliyah Choudhury- 40% 1B Banding Recharge SGHT</v>
          </cell>
          <cell r="E3437" t="str">
            <v>Deborah Joan Davidson</v>
          </cell>
          <cell r="F3437">
            <v>73050</v>
          </cell>
        </row>
        <row r="3438">
          <cell r="A3438" t="str">
            <v>12661-70</v>
          </cell>
          <cell r="B3438" t="str">
            <v>N</v>
          </cell>
          <cell r="C3438" t="str">
            <v>Active</v>
          </cell>
          <cell r="D3438" t="str">
            <v>N- Dr Gavin Guy- Clinical Lecturer/ST Fetal Medicine</v>
          </cell>
          <cell r="E3438" t="str">
            <v>Deborah Joan Davidson</v>
          </cell>
          <cell r="F3438">
            <v>73050</v>
          </cell>
        </row>
        <row r="3439">
          <cell r="A3439" t="str">
            <v>12661-71</v>
          </cell>
          <cell r="B3439" t="str">
            <v>N</v>
          </cell>
          <cell r="C3439" t="str">
            <v>Active</v>
          </cell>
          <cell r="D3439" t="str">
            <v>N -Ms Francesca Morgante-Reader in Neurology 5PA Recharge SGFT</v>
          </cell>
          <cell r="E3439" t="str">
            <v>Deborah Joan Davidson</v>
          </cell>
          <cell r="F3439">
            <v>73050</v>
          </cell>
        </row>
        <row r="3440">
          <cell r="A3440" t="str">
            <v>12661-72</v>
          </cell>
          <cell r="B3440" t="str">
            <v>N</v>
          </cell>
          <cell r="C3440" t="str">
            <v>Active</v>
          </cell>
          <cell r="D3440" t="str">
            <v>Ms Katherine Holt-Band 7/37.5hrs/week Research Physiotherpist- SGHT</v>
          </cell>
          <cell r="E3440" t="str">
            <v>Deborah Joan Davidson</v>
          </cell>
          <cell r="F3440">
            <v>73050</v>
          </cell>
        </row>
        <row r="3441">
          <cell r="A3441" t="str">
            <v>12661-73</v>
          </cell>
          <cell r="B3441" t="str">
            <v>N</v>
          </cell>
          <cell r="C3441" t="str">
            <v>Active</v>
          </cell>
          <cell r="D3441" t="str">
            <v>Mr Glenn Nielsen- Senior Lecturer in Neurological Physiotherapy</v>
          </cell>
          <cell r="E3441" t="str">
            <v>Deborah Joan Davidson</v>
          </cell>
          <cell r="F3441">
            <v>73050</v>
          </cell>
        </row>
        <row r="3442">
          <cell r="A3442" t="str">
            <v>12661-74</v>
          </cell>
          <cell r="B3442" t="str">
            <v>N</v>
          </cell>
          <cell r="C3442" t="str">
            <v>Active</v>
          </cell>
          <cell r="D3442" t="str">
            <v>N- Prof Jon Friedland- CEA Gold- SGHT</v>
          </cell>
          <cell r="E3442" t="str">
            <v>Deborah Joan Davidson</v>
          </cell>
          <cell r="F3442">
            <v>73050</v>
          </cell>
        </row>
        <row r="3443">
          <cell r="A3443" t="str">
            <v>12661-75</v>
          </cell>
          <cell r="B3443" t="str">
            <v>N</v>
          </cell>
          <cell r="C3443" t="str">
            <v>Active</v>
          </cell>
          <cell r="D3443" t="str">
            <v>N- Dr Matthew J Gallagher- Neurosciences</v>
          </cell>
          <cell r="E3443" t="str">
            <v>Deborah Joan Davidson</v>
          </cell>
          <cell r="F3443">
            <v>73050</v>
          </cell>
        </row>
        <row r="3444">
          <cell r="A3444" t="str">
            <v>12661-76</v>
          </cell>
          <cell r="B3444" t="str">
            <v>N</v>
          </cell>
          <cell r="C3444" t="str">
            <v>Active</v>
          </cell>
          <cell r="D3444" t="str">
            <v>N- Prof Peter Holt- Vascular &amp; Cardiac Surgery</v>
          </cell>
          <cell r="E3444" t="str">
            <v>Deborah Joan Davidson</v>
          </cell>
          <cell r="F3444">
            <v>73050</v>
          </cell>
        </row>
        <row r="3445">
          <cell r="A3445" t="str">
            <v>12661-77</v>
          </cell>
          <cell r="B3445" t="str">
            <v>N</v>
          </cell>
          <cell r="C3445" t="str">
            <v>Active</v>
          </cell>
          <cell r="D3445" t="str">
            <v>N- Dr David Kwon Ho -CL Paediatric Diseases</v>
          </cell>
          <cell r="E3445" t="str">
            <v>Deborah Joan Davidson</v>
          </cell>
          <cell r="F3445">
            <v>73050</v>
          </cell>
        </row>
        <row r="3446">
          <cell r="A3446" t="str">
            <v>12661-78</v>
          </cell>
          <cell r="B3446" t="str">
            <v>N</v>
          </cell>
          <cell r="C3446" t="str">
            <v>Active</v>
          </cell>
          <cell r="D3446" t="str">
            <v>N- Mrs Sarah Winyard- Clinical Teaching Administrator Neurology</v>
          </cell>
          <cell r="E3446" t="str">
            <v>Deborah Joan Davidson</v>
          </cell>
          <cell r="F3446">
            <v>73050</v>
          </cell>
        </row>
        <row r="3447">
          <cell r="A3447" t="str">
            <v>12661-79</v>
          </cell>
          <cell r="B3447" t="str">
            <v>N</v>
          </cell>
          <cell r="C3447" t="str">
            <v>Active</v>
          </cell>
          <cell r="D3447" t="str">
            <v>N- Dr Teck Khong-Blood Pressure Unit</v>
          </cell>
          <cell r="E3447" t="str">
            <v>Deborah Joan Davidson</v>
          </cell>
          <cell r="F3447">
            <v>73050</v>
          </cell>
        </row>
        <row r="3448">
          <cell r="A3448" t="str">
            <v>12661-80</v>
          </cell>
          <cell r="B3448" t="str">
            <v>N</v>
          </cell>
          <cell r="C3448" t="str">
            <v>Active</v>
          </cell>
          <cell r="D3448" t="str">
            <v>N- Dr Ruth Pettengell- Oncology</v>
          </cell>
          <cell r="E3448" t="str">
            <v>Deborah Joan Davidson</v>
          </cell>
          <cell r="F3448">
            <v>73050</v>
          </cell>
        </row>
        <row r="3449">
          <cell r="A3449" t="str">
            <v>12661-81</v>
          </cell>
          <cell r="B3449" t="str">
            <v>N</v>
          </cell>
          <cell r="C3449" t="str">
            <v>Active</v>
          </cell>
          <cell r="D3449" t="str">
            <v>N- Dr Aislen Bennett-CL Paediatric Infectious Diseases (ST7)</v>
          </cell>
          <cell r="E3449" t="str">
            <v>Deborah Joan Davidson</v>
          </cell>
          <cell r="F3449">
            <v>43897</v>
          </cell>
        </row>
        <row r="3450">
          <cell r="A3450" t="str">
            <v>12661-82</v>
          </cell>
          <cell r="B3450" t="str">
            <v>N</v>
          </cell>
          <cell r="C3450" t="str">
            <v>Active</v>
          </cell>
          <cell r="D3450" t="str">
            <v>N- Dr Konstantinos Karampatsas CRF - 1B Banding (40%)</v>
          </cell>
          <cell r="E3450" t="str">
            <v>Deborah Joan Davidson</v>
          </cell>
          <cell r="F3450">
            <v>43921</v>
          </cell>
        </row>
        <row r="3451">
          <cell r="A3451" t="str">
            <v>12662-10</v>
          </cell>
          <cell r="B3451" t="str">
            <v>N</v>
          </cell>
          <cell r="C3451" t="str">
            <v>Active</v>
          </cell>
          <cell r="D3451" t="str">
            <v>R - TargetBrain</v>
          </cell>
          <cell r="E3451" t="str">
            <v>Claudia Eder</v>
          </cell>
          <cell r="F3451">
            <v>43069</v>
          </cell>
        </row>
        <row r="3452">
          <cell r="A3452" t="str">
            <v>12663-10</v>
          </cell>
          <cell r="B3452" t="str">
            <v>C</v>
          </cell>
          <cell r="C3452" t="str">
            <v>Closed</v>
          </cell>
          <cell r="D3452" t="str">
            <v>A - Link Monkton &amp; Lecture Theatre F</v>
          </cell>
          <cell r="E3452" t="str">
            <v>Robert Samuel Churm</v>
          </cell>
          <cell r="F3452">
            <v>41469</v>
          </cell>
        </row>
        <row r="3453">
          <cell r="A3453" t="str">
            <v>12664-10</v>
          </cell>
          <cell r="B3453" t="str">
            <v>N</v>
          </cell>
          <cell r="C3453" t="str">
            <v>Active</v>
          </cell>
          <cell r="D3453" t="str">
            <v>G - Postgraduate Marketing</v>
          </cell>
          <cell r="E3453" t="str">
            <v>Jack Tomlinson</v>
          </cell>
          <cell r="F3453">
            <v>73050</v>
          </cell>
        </row>
        <row r="3454">
          <cell r="A3454" t="str">
            <v>12664-11</v>
          </cell>
          <cell r="B3454" t="str">
            <v>N</v>
          </cell>
          <cell r="C3454" t="str">
            <v>Active</v>
          </cell>
          <cell r="D3454" t="str">
            <v>G - Undergraduate Marketing</v>
          </cell>
          <cell r="E3454" t="str">
            <v>Jack Tomlinson</v>
          </cell>
          <cell r="F3454">
            <v>73050</v>
          </cell>
        </row>
        <row r="3455">
          <cell r="A3455" t="str">
            <v>12665-10</v>
          </cell>
          <cell r="B3455" t="str">
            <v>C</v>
          </cell>
          <cell r="C3455" t="str">
            <v>Closed</v>
          </cell>
          <cell r="D3455" t="str">
            <v>M - General Research Funds - Miss S Kavia</v>
          </cell>
          <cell r="E3455" t="str">
            <v>Sheetal Kavia</v>
          </cell>
          <cell r="F3455">
            <v>41851</v>
          </cell>
        </row>
        <row r="3456">
          <cell r="A3456" t="str">
            <v>12665-11</v>
          </cell>
          <cell r="B3456" t="str">
            <v>C</v>
          </cell>
          <cell r="C3456" t="str">
            <v>Closed</v>
          </cell>
          <cell r="D3456" t="str">
            <v>M - General Research Funds - R M Lawrence</v>
          </cell>
          <cell r="E3456" t="str">
            <v>Robert Michael Lawrence</v>
          </cell>
          <cell r="F3456">
            <v>73050</v>
          </cell>
        </row>
        <row r="3457">
          <cell r="A3457" t="str">
            <v>12665-12</v>
          </cell>
          <cell r="B3457" t="str">
            <v>C</v>
          </cell>
          <cell r="C3457" t="str">
            <v>Closed</v>
          </cell>
          <cell r="D3457" t="str">
            <v>M - General Research Funds - Professor T A Poulton</v>
          </cell>
          <cell r="E3457" t="str">
            <v>Terence Alan Poulton</v>
          </cell>
          <cell r="F3457">
            <v>73050</v>
          </cell>
        </row>
        <row r="3458">
          <cell r="A3458" t="str">
            <v>12665-13</v>
          </cell>
          <cell r="B3458" t="str">
            <v>C</v>
          </cell>
          <cell r="C3458" t="str">
            <v>Closed</v>
          </cell>
          <cell r="D3458" t="str">
            <v>M - General Research Funds - Dr L J Seal</v>
          </cell>
          <cell r="E3458" t="str">
            <v>Leighton John Seal</v>
          </cell>
          <cell r="F3458">
            <v>41851</v>
          </cell>
        </row>
        <row r="3459">
          <cell r="A3459" t="str">
            <v>12665-14</v>
          </cell>
          <cell r="B3459" t="str">
            <v>C</v>
          </cell>
          <cell r="C3459" t="str">
            <v>Closed</v>
          </cell>
          <cell r="D3459" t="str">
            <v>M - General Research Funds - Mr A Senior</v>
          </cell>
          <cell r="E3459" t="str">
            <v>Anthony Senior</v>
          </cell>
          <cell r="F3459">
            <v>73050</v>
          </cell>
        </row>
        <row r="3460">
          <cell r="A3460" t="str">
            <v>12666-10</v>
          </cell>
          <cell r="B3460" t="str">
            <v>C</v>
          </cell>
          <cell r="C3460" t="str">
            <v>Closed</v>
          </cell>
          <cell r="D3460" t="str">
            <v>M - General Research Funds - Dr A J Singleton</v>
          </cell>
          <cell r="E3460" t="str">
            <v>Andrew John Singleton</v>
          </cell>
          <cell r="F3460">
            <v>41851</v>
          </cell>
        </row>
        <row r="3461">
          <cell r="A3461" t="str">
            <v>12666-11</v>
          </cell>
          <cell r="B3461" t="str">
            <v>C</v>
          </cell>
          <cell r="C3461" t="str">
            <v>Closed</v>
          </cell>
          <cell r="D3461" t="str">
            <v>M - General Research Funds - Dr M H Ussher</v>
          </cell>
          <cell r="E3461" t="str">
            <v>Michael Henry Ussher</v>
          </cell>
          <cell r="F3461">
            <v>73050</v>
          </cell>
        </row>
        <row r="3462">
          <cell r="A3462" t="str">
            <v>12667-10</v>
          </cell>
          <cell r="B3462" t="str">
            <v>C</v>
          </cell>
          <cell r="C3462" t="str">
            <v>Closed</v>
          </cell>
          <cell r="D3462" t="str">
            <v>M - General Research Funds - Professor H R Anderson</v>
          </cell>
          <cell r="E3462" t="str">
            <v>Hugh Ross Anderson</v>
          </cell>
          <cell r="F3462">
            <v>41851</v>
          </cell>
        </row>
        <row r="3463">
          <cell r="A3463" t="str">
            <v>12667-11</v>
          </cell>
          <cell r="B3463" t="str">
            <v>C</v>
          </cell>
          <cell r="C3463" t="str">
            <v>Closed</v>
          </cell>
          <cell r="D3463" t="str">
            <v>M - General Research Funds - Dr T J Harris</v>
          </cell>
          <cell r="E3463" t="str">
            <v>Teresa Jane Harris</v>
          </cell>
          <cell r="F3463">
            <v>41851</v>
          </cell>
        </row>
        <row r="3464">
          <cell r="A3464" t="str">
            <v>12667-12</v>
          </cell>
          <cell r="B3464" t="str">
            <v>C</v>
          </cell>
          <cell r="C3464" t="str">
            <v>Closed</v>
          </cell>
          <cell r="D3464" t="str">
            <v>M - General Research Funds - Dr P Oakeshott</v>
          </cell>
          <cell r="E3464" t="str">
            <v>Philippa Oakeshott</v>
          </cell>
          <cell r="F3464">
            <v>41851</v>
          </cell>
        </row>
        <row r="3465">
          <cell r="A3465" t="str">
            <v>12667-13</v>
          </cell>
          <cell r="B3465" t="str">
            <v>C</v>
          </cell>
          <cell r="C3465" t="str">
            <v>Closed</v>
          </cell>
          <cell r="D3465" t="str">
            <v>M - General Research Funds - Dr C G Owen</v>
          </cell>
          <cell r="E3465" t="str">
            <v>Christopher Grant Owen</v>
          </cell>
          <cell r="F3465">
            <v>41851</v>
          </cell>
        </row>
        <row r="3466">
          <cell r="A3466" t="str">
            <v>12667-14</v>
          </cell>
          <cell r="B3466" t="str">
            <v>C</v>
          </cell>
          <cell r="C3466" t="str">
            <v>Closed</v>
          </cell>
          <cell r="D3466" t="str">
            <v>M - General Research Funds - Dr J Poloniecki</v>
          </cell>
          <cell r="E3466" t="str">
            <v>Jan Dominik Poloniecki</v>
          </cell>
          <cell r="F3466">
            <v>41851</v>
          </cell>
        </row>
        <row r="3467">
          <cell r="A3467" t="str">
            <v>12667-15</v>
          </cell>
          <cell r="B3467" t="str">
            <v>C</v>
          </cell>
          <cell r="C3467" t="str">
            <v>Closed</v>
          </cell>
          <cell r="D3467" t="str">
            <v>M - General Research Funds - Dr A R Rudnicka</v>
          </cell>
          <cell r="E3467" t="str">
            <v>Alicja Regina Rudnicka</v>
          </cell>
          <cell r="F3467">
            <v>73050</v>
          </cell>
        </row>
        <row r="3468">
          <cell r="A3468" t="str">
            <v>12667-16</v>
          </cell>
          <cell r="B3468" t="str">
            <v>C</v>
          </cell>
          <cell r="C3468" t="str">
            <v>Closed</v>
          </cell>
          <cell r="D3468" t="str">
            <v>M - General Research Funds - Dr S M Shah</v>
          </cell>
          <cell r="E3468" t="str">
            <v>Sunil Mulji Shah</v>
          </cell>
          <cell r="F3468">
            <v>41851</v>
          </cell>
        </row>
        <row r="3469">
          <cell r="A3469" t="str">
            <v>12667-17</v>
          </cell>
          <cell r="B3469" t="str">
            <v>C</v>
          </cell>
          <cell r="C3469" t="str">
            <v>Closed</v>
          </cell>
          <cell r="D3469" t="str">
            <v>M - General Research Funds - Professor D P Strachan</v>
          </cell>
          <cell r="E3469" t="str">
            <v>David Peter Strachan</v>
          </cell>
          <cell r="F3469">
            <v>41851</v>
          </cell>
        </row>
        <row r="3470">
          <cell r="A3470" t="str">
            <v>12667-18</v>
          </cell>
          <cell r="B3470" t="str">
            <v>C</v>
          </cell>
          <cell r="C3470" t="str">
            <v>Closed</v>
          </cell>
          <cell r="D3470" t="str">
            <v>M - General Research Funds - Professor P H Whincup</v>
          </cell>
          <cell r="E3470" t="str">
            <v>Peter Hynes Whincup</v>
          </cell>
          <cell r="F3470">
            <v>41851</v>
          </cell>
        </row>
        <row r="3471">
          <cell r="A3471" t="str">
            <v>12667-19</v>
          </cell>
          <cell r="B3471" t="str">
            <v>C</v>
          </cell>
          <cell r="C3471" t="str">
            <v>Closed</v>
          </cell>
          <cell r="D3471" t="str">
            <v>M - General Research Funds - Epidemiology Research Reserve</v>
          </cell>
          <cell r="E3471" t="str">
            <v>David Peter Strachan</v>
          </cell>
          <cell r="F3471">
            <v>41851</v>
          </cell>
        </row>
        <row r="3472">
          <cell r="A3472" t="str">
            <v>12667-20</v>
          </cell>
          <cell r="B3472" t="str">
            <v>C</v>
          </cell>
          <cell r="C3472" t="str">
            <v>Closed</v>
          </cell>
          <cell r="D3472" t="str">
            <v>M - General Research Funds - Dr C J Cates</v>
          </cell>
          <cell r="E3472" t="str">
            <v>Christopher Joseph Cates</v>
          </cell>
          <cell r="F3472">
            <v>41851</v>
          </cell>
        </row>
        <row r="3473">
          <cell r="A3473" t="str">
            <v>12667-21</v>
          </cell>
          <cell r="B3473" t="str">
            <v>C</v>
          </cell>
          <cell r="C3473" t="str">
            <v>Closed</v>
          </cell>
          <cell r="D3473" t="str">
            <v>M - General Research Funds - Dr R W Atkinson</v>
          </cell>
          <cell r="E3473" t="str">
            <v>Richard William Atkinson</v>
          </cell>
          <cell r="F3473">
            <v>41851</v>
          </cell>
        </row>
        <row r="3474">
          <cell r="A3474" t="str">
            <v>12667-22</v>
          </cell>
          <cell r="B3474" t="str">
            <v>C</v>
          </cell>
          <cell r="C3474" t="str">
            <v>Closed</v>
          </cell>
          <cell r="D3474" t="str">
            <v>M - General Research Funds - Prof J Critchley</v>
          </cell>
          <cell r="E3474" t="str">
            <v>Julia Critchley</v>
          </cell>
          <cell r="F3474">
            <v>73050</v>
          </cell>
        </row>
        <row r="3475">
          <cell r="A3475" t="str">
            <v>12667-23</v>
          </cell>
          <cell r="B3475" t="str">
            <v>C</v>
          </cell>
          <cell r="C3475" t="str">
            <v>Closed</v>
          </cell>
          <cell r="D3475" t="str">
            <v>M - General Research Funds -Prof Derek G Cook</v>
          </cell>
          <cell r="E3475" t="str">
            <v>Derek Gordon Cook</v>
          </cell>
          <cell r="F3475">
            <v>41851</v>
          </cell>
        </row>
        <row r="3476">
          <cell r="A3476" t="str">
            <v>12668-10</v>
          </cell>
          <cell r="B3476" t="str">
            <v>C</v>
          </cell>
          <cell r="C3476" t="str">
            <v>Closed</v>
          </cell>
          <cell r="D3476" t="str">
            <v>M - General Research Funds - Professor M Abou-Saleh</v>
          </cell>
          <cell r="E3476" t="str">
            <v>Mohammed Abou-Saleh</v>
          </cell>
          <cell r="F3476">
            <v>73050</v>
          </cell>
        </row>
        <row r="3477">
          <cell r="A3477" t="str">
            <v>12668-11</v>
          </cell>
          <cell r="B3477" t="str">
            <v>C</v>
          </cell>
          <cell r="C3477" t="str">
            <v>Closed</v>
          </cell>
          <cell r="D3477" t="str">
            <v>M - General Research Funds - N Agrawal</v>
          </cell>
          <cell r="E3477" t="str">
            <v>Niruj Kumar Agrawal</v>
          </cell>
          <cell r="F3477">
            <v>73050</v>
          </cell>
        </row>
        <row r="3478">
          <cell r="A3478" t="str">
            <v>12668-12</v>
          </cell>
          <cell r="B3478" t="str">
            <v>C</v>
          </cell>
          <cell r="C3478" t="str">
            <v>Closed</v>
          </cell>
          <cell r="D3478" t="str">
            <v>M - General Research Funds - Dr A E A Bartlett</v>
          </cell>
          <cell r="E3478" t="str">
            <v>Ann Elizabeth Adams Bartlett</v>
          </cell>
          <cell r="F3478">
            <v>41851</v>
          </cell>
        </row>
        <row r="3479">
          <cell r="A3479" t="str">
            <v>12668-13</v>
          </cell>
          <cell r="B3479" t="str">
            <v>C</v>
          </cell>
          <cell r="C3479" t="str">
            <v>Closed</v>
          </cell>
          <cell r="D3479" t="str">
            <v>M - General Research Funds - Dr K M Checinski</v>
          </cell>
          <cell r="E3479" t="str">
            <v>Kenneth Michael Checinski</v>
          </cell>
          <cell r="F3479">
            <v>73050</v>
          </cell>
        </row>
        <row r="3480">
          <cell r="A3480" t="str">
            <v>12668-14</v>
          </cell>
          <cell r="B3480" t="str">
            <v>C</v>
          </cell>
          <cell r="C3480" t="str">
            <v>Closed</v>
          </cell>
          <cell r="D3480" t="str">
            <v>M - General Research Funds - Professor N L G Eastman</v>
          </cell>
          <cell r="E3480" t="str">
            <v>Nigel Lyons Gwynne Eastman</v>
          </cell>
          <cell r="F3480">
            <v>73050</v>
          </cell>
        </row>
        <row r="3481">
          <cell r="A3481" t="str">
            <v>12668-15</v>
          </cell>
          <cell r="B3481" t="str">
            <v>C</v>
          </cell>
          <cell r="C3481" t="str">
            <v>Closed</v>
          </cell>
          <cell r="D3481" t="str">
            <v>M - General Research Funds - Dr J A K Erskine</v>
          </cell>
          <cell r="E3481" t="str">
            <v>James Anthony Keith Erskine</v>
          </cell>
          <cell r="F3481">
            <v>41851</v>
          </cell>
        </row>
        <row r="3482">
          <cell r="A3482" t="str">
            <v>12668-16</v>
          </cell>
          <cell r="B3482" t="str">
            <v>C</v>
          </cell>
          <cell r="C3482" t="str">
            <v>Closed</v>
          </cell>
          <cell r="D3482" t="str">
            <v>M - General Research Funds - Professor A H Ghodse</v>
          </cell>
          <cell r="E3482" t="str">
            <v>Professor A H Ghodse</v>
          </cell>
          <cell r="F3482">
            <v>73050</v>
          </cell>
        </row>
        <row r="3483">
          <cell r="A3483" t="str">
            <v>12668-17</v>
          </cell>
          <cell r="B3483" t="str">
            <v>C</v>
          </cell>
          <cell r="C3483" t="str">
            <v>Closed</v>
          </cell>
          <cell r="D3483" t="str">
            <v>M - General Research Funds - P Hughes</v>
          </cell>
          <cell r="E3483" t="str">
            <v>Patricia Mary Hughes</v>
          </cell>
          <cell r="F3483">
            <v>41851</v>
          </cell>
        </row>
        <row r="3484">
          <cell r="A3484" t="str">
            <v>12668-18</v>
          </cell>
          <cell r="B3484" t="str">
            <v>C</v>
          </cell>
          <cell r="C3484" t="str">
            <v>Closed</v>
          </cell>
          <cell r="D3484" t="str">
            <v>M - General Research Funds - Professor J H Lacey</v>
          </cell>
          <cell r="E3484" t="str">
            <v>John Hubert Lacey</v>
          </cell>
          <cell r="F3484">
            <v>73050</v>
          </cell>
        </row>
        <row r="3485">
          <cell r="A3485" t="str">
            <v>12668-19</v>
          </cell>
          <cell r="B3485" t="str">
            <v>C</v>
          </cell>
          <cell r="C3485" t="str">
            <v>Closed</v>
          </cell>
          <cell r="D3485" t="str">
            <v>M - General Research Funds - B Lask</v>
          </cell>
          <cell r="E3485" t="str">
            <v>Professor B Lask</v>
          </cell>
          <cell r="F3485">
            <v>73050</v>
          </cell>
        </row>
        <row r="3486">
          <cell r="A3486" t="str">
            <v>12668-20</v>
          </cell>
          <cell r="B3486" t="str">
            <v>C</v>
          </cell>
          <cell r="C3486" t="str">
            <v>Closed</v>
          </cell>
          <cell r="D3486" t="str">
            <v>M - General Research Funds - Ms P Manners</v>
          </cell>
          <cell r="E3486" t="str">
            <v>Paula Manners</v>
          </cell>
          <cell r="F3486">
            <v>73050</v>
          </cell>
        </row>
        <row r="3487">
          <cell r="A3487" t="str">
            <v>12668-21</v>
          </cell>
          <cell r="B3487" t="str">
            <v>C</v>
          </cell>
          <cell r="C3487" t="str">
            <v>Closed</v>
          </cell>
          <cell r="D3487" t="str">
            <v>M - General Research Funds - Ms N Mantovani</v>
          </cell>
          <cell r="E3487" t="str">
            <v>Nadia Mantovani</v>
          </cell>
          <cell r="F3487">
            <v>41851</v>
          </cell>
        </row>
        <row r="3488">
          <cell r="A3488" t="str">
            <v>12668-22</v>
          </cell>
          <cell r="B3488" t="str">
            <v>C</v>
          </cell>
          <cell r="C3488" t="str">
            <v>Closed</v>
          </cell>
          <cell r="D3488" t="str">
            <v>M - General Research Funds - Dr J F Morgan</v>
          </cell>
          <cell r="E3488" t="str">
            <v>John Farnhill Morgan</v>
          </cell>
          <cell r="F3488">
            <v>73050</v>
          </cell>
        </row>
        <row r="3489">
          <cell r="A3489" t="str">
            <v>12668-23</v>
          </cell>
          <cell r="B3489" t="str">
            <v>C</v>
          </cell>
          <cell r="C3489" t="str">
            <v>Closed</v>
          </cell>
          <cell r="D3489" t="str">
            <v>M - General Research Funds - A L H Moss</v>
          </cell>
          <cell r="E3489" t="str">
            <v>Mr A L H Moss</v>
          </cell>
          <cell r="F3489">
            <v>73050</v>
          </cell>
        </row>
        <row r="3490">
          <cell r="A3490" t="str">
            <v>12668-24</v>
          </cell>
          <cell r="B3490" t="str">
            <v>C</v>
          </cell>
          <cell r="C3490" t="str">
            <v>Closed</v>
          </cell>
          <cell r="D3490" t="str">
            <v>M - General Research Funds - Dr R A S Mukherjee</v>
          </cell>
          <cell r="E3490" t="str">
            <v>Raja A S Mukherjee</v>
          </cell>
          <cell r="F3490">
            <v>73050</v>
          </cell>
        </row>
        <row r="3491">
          <cell r="A3491" t="str">
            <v>12668-25</v>
          </cell>
          <cell r="B3491" t="str">
            <v>C</v>
          </cell>
          <cell r="C3491" t="str">
            <v>Closed</v>
          </cell>
          <cell r="D3491" t="str">
            <v>M - General Research Funds - Dr P Stone</v>
          </cell>
          <cell r="E3491" t="str">
            <v>Patrick Stone</v>
          </cell>
          <cell r="F3491">
            <v>73050</v>
          </cell>
        </row>
        <row r="3492">
          <cell r="A3492" t="str">
            <v>12668-26</v>
          </cell>
          <cell r="B3492" t="str">
            <v>C</v>
          </cell>
          <cell r="C3492" t="str">
            <v>Closed</v>
          </cell>
          <cell r="D3492" t="str">
            <v>M - General Research Funds - J Turk</v>
          </cell>
          <cell r="E3492" t="str">
            <v>Jeremy Turk</v>
          </cell>
          <cell r="F3492">
            <v>73050</v>
          </cell>
        </row>
        <row r="3493">
          <cell r="A3493" t="str">
            <v>12668-27</v>
          </cell>
          <cell r="B3493" t="str">
            <v>C</v>
          </cell>
          <cell r="C3493" t="str">
            <v>Closed</v>
          </cell>
          <cell r="D3493" t="str">
            <v>M - General Research Funds - P P Turton</v>
          </cell>
          <cell r="E3493" t="str">
            <v>Penelope Pamela Turton</v>
          </cell>
          <cell r="F3493">
            <v>41851</v>
          </cell>
        </row>
        <row r="3494">
          <cell r="A3494" t="str">
            <v>12668-28</v>
          </cell>
          <cell r="B3494" t="str">
            <v>C</v>
          </cell>
          <cell r="C3494" t="str">
            <v>Closed</v>
          </cell>
          <cell r="D3494" t="str">
            <v>M - General Research Funds - Dr C Wright</v>
          </cell>
          <cell r="E3494" t="str">
            <v>Christine Wright</v>
          </cell>
          <cell r="F3494">
            <v>73050</v>
          </cell>
        </row>
        <row r="3495">
          <cell r="A3495" t="str">
            <v>12668-29</v>
          </cell>
          <cell r="B3495" t="str">
            <v>C</v>
          </cell>
          <cell r="C3495" t="str">
            <v>Closed</v>
          </cell>
          <cell r="D3495" t="str">
            <v>M - General Research Funds - Dr Irene Tuffrey-Wijne</v>
          </cell>
          <cell r="E3495" t="str">
            <v>Irene Mathilda Maria Tuffrey-Wijne</v>
          </cell>
          <cell r="F3495">
            <v>73050</v>
          </cell>
        </row>
        <row r="3496">
          <cell r="A3496" t="str">
            <v>12668-30</v>
          </cell>
          <cell r="B3496" t="str">
            <v>C</v>
          </cell>
          <cell r="C3496" t="str">
            <v>Closed</v>
          </cell>
          <cell r="D3496" t="str">
            <v>M - Dementia/Neurodegenerative Disease Research Unit - R Lawrence</v>
          </cell>
          <cell r="E3496" t="str">
            <v>Robert Michael Lawrence</v>
          </cell>
          <cell r="F3496">
            <v>41851</v>
          </cell>
        </row>
        <row r="3497">
          <cell r="A3497" t="str">
            <v>12668-31</v>
          </cell>
          <cell r="B3497" t="str">
            <v>C</v>
          </cell>
          <cell r="C3497" t="str">
            <v>Closed</v>
          </cell>
          <cell r="D3497" t="str">
            <v>M - General Research Funds - Sheila C Hollins</v>
          </cell>
          <cell r="E3497" t="str">
            <v>Sheila Clare Hollins</v>
          </cell>
          <cell r="F3497">
            <v>41851</v>
          </cell>
        </row>
        <row r="3498">
          <cell r="A3498" t="str">
            <v>12668-32</v>
          </cell>
          <cell r="B3498" t="str">
            <v>C</v>
          </cell>
          <cell r="C3498" t="str">
            <v>Closed</v>
          </cell>
          <cell r="D3498" t="str">
            <v>M - ICDP Research Balances</v>
          </cell>
          <cell r="E3498" t="str">
            <v>John Warburton Unsworth</v>
          </cell>
          <cell r="F3498">
            <v>41639</v>
          </cell>
        </row>
        <row r="3499">
          <cell r="A3499" t="str">
            <v>12669-10</v>
          </cell>
          <cell r="B3499" t="str">
            <v>C</v>
          </cell>
          <cell r="C3499" t="str">
            <v>Closed</v>
          </cell>
          <cell r="D3499" t="str">
            <v>M - General Research Funds - Dr G R Coulton</v>
          </cell>
          <cell r="E3499" t="str">
            <v>Gary Russell Coulton</v>
          </cell>
          <cell r="F3499">
            <v>73050</v>
          </cell>
        </row>
        <row r="3500">
          <cell r="A3500" t="str">
            <v>12669-11</v>
          </cell>
          <cell r="B3500" t="str">
            <v>C</v>
          </cell>
          <cell r="C3500" t="str">
            <v>Closed</v>
          </cell>
          <cell r="D3500" t="str">
            <v>M - General Research Funds - Dr A P Albert</v>
          </cell>
          <cell r="E3500" t="str">
            <v>Anthony Paul Albert</v>
          </cell>
          <cell r="F3500">
            <v>41851</v>
          </cell>
        </row>
        <row r="3501">
          <cell r="A3501" t="str">
            <v>12669-12</v>
          </cell>
          <cell r="B3501" t="str">
            <v>C</v>
          </cell>
          <cell r="C3501" t="str">
            <v>Closed</v>
          </cell>
          <cell r="D3501" t="str">
            <v>M - General Research Funds - Professor P L R Andrews</v>
          </cell>
          <cell r="E3501" t="str">
            <v>Paul Lyn Rodney Andrews</v>
          </cell>
          <cell r="F3501">
            <v>73050</v>
          </cell>
        </row>
        <row r="3502">
          <cell r="A3502" t="str">
            <v>12669-13</v>
          </cell>
          <cell r="B3502" t="str">
            <v>C</v>
          </cell>
          <cell r="C3502" t="str">
            <v>Closed</v>
          </cell>
          <cell r="D3502" t="str">
            <v>M - General Research Funds - Dr D L Baines</v>
          </cell>
          <cell r="E3502" t="str">
            <v>Deborah Baines</v>
          </cell>
          <cell r="F3502">
            <v>41851</v>
          </cell>
        </row>
        <row r="3503">
          <cell r="A3503" t="str">
            <v>12669-14</v>
          </cell>
          <cell r="B3503" t="str">
            <v>C</v>
          </cell>
          <cell r="C3503" t="str">
            <v>Closed</v>
          </cell>
          <cell r="D3503" t="str">
            <v>M - General Research Funds - Professor E H Baker</v>
          </cell>
          <cell r="E3503" t="str">
            <v>Emma Harriet Baker</v>
          </cell>
          <cell r="F3503">
            <v>41851</v>
          </cell>
        </row>
        <row r="3504">
          <cell r="A3504" t="str">
            <v>12669-15</v>
          </cell>
          <cell r="B3504" t="str">
            <v>C</v>
          </cell>
          <cell r="C3504" t="str">
            <v>Closed</v>
          </cell>
          <cell r="D3504" t="str">
            <v>M - General Research Funds - Professor D C Bennett</v>
          </cell>
          <cell r="E3504" t="str">
            <v>Dorothy Catherine Bennett</v>
          </cell>
          <cell r="F3504">
            <v>73050</v>
          </cell>
        </row>
        <row r="3505">
          <cell r="A3505" t="str">
            <v>12669-16</v>
          </cell>
          <cell r="B3505" t="str">
            <v>C</v>
          </cell>
          <cell r="C3505" t="str">
            <v>Closed</v>
          </cell>
          <cell r="D3505" t="str">
            <v>M - General Research Funds - Professor T B Bolton</v>
          </cell>
          <cell r="E3505" t="str">
            <v>Thomas Bruce Bolton</v>
          </cell>
          <cell r="F3505">
            <v>73050</v>
          </cell>
        </row>
        <row r="3506">
          <cell r="A3506" t="str">
            <v>12669-17</v>
          </cell>
          <cell r="B3506" t="str">
            <v>C</v>
          </cell>
          <cell r="C3506" t="str">
            <v>Closed</v>
          </cell>
          <cell r="D3506" t="str">
            <v>M - General Research Funds - Professor M J Clemens</v>
          </cell>
          <cell r="E3506" t="str">
            <v>Michael John Clemens</v>
          </cell>
          <cell r="F3506">
            <v>73050</v>
          </cell>
        </row>
        <row r="3507">
          <cell r="A3507" t="str">
            <v>12669-18</v>
          </cell>
          <cell r="B3507" t="str">
            <v>C</v>
          </cell>
          <cell r="C3507" t="str">
            <v>Closed</v>
          </cell>
          <cell r="D3507" t="str">
            <v>M - General Research Funds - Professor S E Goodbourn</v>
          </cell>
          <cell r="E3507" t="str">
            <v>Stephen Edward Goodbourn</v>
          </cell>
          <cell r="F3507">
            <v>41851</v>
          </cell>
        </row>
        <row r="3508">
          <cell r="A3508" t="str">
            <v>12669-19</v>
          </cell>
          <cell r="B3508" t="str">
            <v>C</v>
          </cell>
          <cell r="C3508" t="str">
            <v>Closed</v>
          </cell>
          <cell r="D3508" t="str">
            <v>M - General Research Funds - Dr W S V Ho</v>
          </cell>
          <cell r="E3508" t="str">
            <v>Wing Sze Ho</v>
          </cell>
          <cell r="F3508">
            <v>41851</v>
          </cell>
        </row>
        <row r="3509">
          <cell r="A3509" t="str">
            <v>12669-20</v>
          </cell>
          <cell r="B3509" t="str">
            <v>C</v>
          </cell>
          <cell r="C3509" t="str">
            <v>Closed</v>
          </cell>
          <cell r="D3509" t="str">
            <v>M - General Research Funds - Professor H D Mason</v>
          </cell>
          <cell r="E3509" t="str">
            <v>Helen Diane Mason</v>
          </cell>
          <cell r="F3509">
            <v>73050</v>
          </cell>
        </row>
        <row r="3510">
          <cell r="A3510" t="str">
            <v>12669-21</v>
          </cell>
          <cell r="B3510" t="str">
            <v>C</v>
          </cell>
          <cell r="C3510" t="str">
            <v>Closed</v>
          </cell>
          <cell r="D3510" t="str">
            <v>M - General Research Funds - Dr A E Michael</v>
          </cell>
          <cell r="E3510" t="str">
            <v>Matthew Alexander George</v>
          </cell>
          <cell r="F3510">
            <v>73050</v>
          </cell>
        </row>
        <row r="3511">
          <cell r="A3511" t="str">
            <v>12669-22</v>
          </cell>
          <cell r="B3511" t="str">
            <v>C</v>
          </cell>
          <cell r="C3511" t="str">
            <v>Closed</v>
          </cell>
          <cell r="D3511" t="str">
            <v>M - General Research Funds - Dr J D Moffatt</v>
          </cell>
          <cell r="E3511" t="str">
            <v>James David Moffatt</v>
          </cell>
          <cell r="F3511">
            <v>41851</v>
          </cell>
        </row>
        <row r="3512">
          <cell r="A3512" t="str">
            <v>12669-23</v>
          </cell>
          <cell r="B3512" t="str">
            <v>C</v>
          </cell>
          <cell r="C3512" t="str">
            <v>Closed</v>
          </cell>
          <cell r="D3512" t="str">
            <v>M - General Research Funds - Dr A Moumen</v>
          </cell>
          <cell r="E3512" t="str">
            <v>Mr M A Smith</v>
          </cell>
          <cell r="F3512">
            <v>73050</v>
          </cell>
        </row>
        <row r="3513">
          <cell r="A3513" t="str">
            <v>12669-24</v>
          </cell>
          <cell r="B3513" t="str">
            <v>C</v>
          </cell>
          <cell r="C3513" t="str">
            <v>Closed</v>
          </cell>
          <cell r="D3513" t="str">
            <v>M - General Research Funds - Dr S Rice</v>
          </cell>
          <cell r="E3513" t="str">
            <v>Suman Rice</v>
          </cell>
          <cell r="F3513">
            <v>41851</v>
          </cell>
        </row>
        <row r="3514">
          <cell r="A3514" t="str">
            <v>12669-25</v>
          </cell>
          <cell r="B3514" t="str">
            <v>C</v>
          </cell>
          <cell r="C3514" t="str">
            <v>Closed</v>
          </cell>
          <cell r="D3514" t="str">
            <v>M - General Research Funds - Professor C Robinson</v>
          </cell>
          <cell r="E3514" t="str">
            <v>Clive Robinson</v>
          </cell>
          <cell r="F3514">
            <v>41851</v>
          </cell>
        </row>
        <row r="3515">
          <cell r="A3515" t="str">
            <v>12669-26</v>
          </cell>
          <cell r="B3515" t="str">
            <v>C</v>
          </cell>
          <cell r="C3515" t="str">
            <v>Closed</v>
          </cell>
          <cell r="D3515" t="str">
            <v>M - General Research Funds - Dr T J Shaw</v>
          </cell>
          <cell r="E3515" t="str">
            <v>Tanya J Shaw</v>
          </cell>
          <cell r="F3515">
            <v>41851</v>
          </cell>
        </row>
        <row r="3516">
          <cell r="A3516" t="str">
            <v>12669-27</v>
          </cell>
          <cell r="B3516" t="str">
            <v>C</v>
          </cell>
          <cell r="C3516" t="str">
            <v>Closed</v>
          </cell>
          <cell r="D3516" t="str">
            <v>M - General Research Funds - Professor B Thilaganathan</v>
          </cell>
          <cell r="E3516" t="str">
            <v>Baskaran Thilaganathan</v>
          </cell>
          <cell r="F3516">
            <v>41851</v>
          </cell>
        </row>
        <row r="3517">
          <cell r="A3517" t="str">
            <v>12669-28</v>
          </cell>
          <cell r="B3517" t="str">
            <v>C</v>
          </cell>
          <cell r="C3517" t="str">
            <v>Closed</v>
          </cell>
          <cell r="D3517" t="str">
            <v>M - General Research Funds - Dr K Torok</v>
          </cell>
          <cell r="E3517" t="str">
            <v>Katalin Torok</v>
          </cell>
          <cell r="F3517">
            <v>41851</v>
          </cell>
        </row>
        <row r="3518">
          <cell r="A3518" t="str">
            <v>12669-29</v>
          </cell>
          <cell r="B3518" t="str">
            <v>C</v>
          </cell>
          <cell r="C3518" t="str">
            <v>Closed</v>
          </cell>
          <cell r="D3518" t="str">
            <v>M - General Research Funds - Dr F Valderrama</v>
          </cell>
          <cell r="E3518" t="str">
            <v>Ferran Valderrama</v>
          </cell>
          <cell r="F3518">
            <v>73050</v>
          </cell>
        </row>
        <row r="3519">
          <cell r="A3519" t="str">
            <v>12669-30</v>
          </cell>
          <cell r="B3519" t="str">
            <v>C</v>
          </cell>
          <cell r="C3519" t="str">
            <v>Closed</v>
          </cell>
          <cell r="D3519" t="str">
            <v>M - General Research Funds - Professor D V Walters</v>
          </cell>
          <cell r="E3519" t="str">
            <v>Dafydd Vaughan Walters</v>
          </cell>
          <cell r="F3519">
            <v>41851</v>
          </cell>
        </row>
        <row r="3520">
          <cell r="A3520" t="str">
            <v>12669-31</v>
          </cell>
          <cell r="B3520" t="str">
            <v>C</v>
          </cell>
          <cell r="C3520" t="str">
            <v>Closed</v>
          </cell>
          <cell r="D3520" t="str">
            <v>M - General Research Funds - Dr J E Cartwright</v>
          </cell>
          <cell r="E3520" t="str">
            <v>Judith Eleanor Cartwright</v>
          </cell>
          <cell r="F3520">
            <v>41851</v>
          </cell>
        </row>
        <row r="3521">
          <cell r="A3521" t="str">
            <v>12669-32</v>
          </cell>
          <cell r="B3521" t="str">
            <v>C</v>
          </cell>
          <cell r="C3521" t="str">
            <v>Closed</v>
          </cell>
          <cell r="D3521" t="str">
            <v>M - General Research Funds - Professor L M Fisher</v>
          </cell>
          <cell r="E3521" t="str">
            <v>Larry Mark Fisher</v>
          </cell>
          <cell r="F3521">
            <v>41851</v>
          </cell>
        </row>
        <row r="3522">
          <cell r="A3522" t="str">
            <v>12669-33</v>
          </cell>
          <cell r="B3522" t="str">
            <v>C</v>
          </cell>
          <cell r="C3522" t="str">
            <v>Closed</v>
          </cell>
          <cell r="D3522" t="str">
            <v>M - General Research Funds - Dr E V Sviderskaya</v>
          </cell>
          <cell r="E3522" t="str">
            <v>Elena Vladimirovna Sviderskaya</v>
          </cell>
          <cell r="F3522">
            <v>41851</v>
          </cell>
        </row>
        <row r="3523">
          <cell r="A3523" t="str">
            <v>12670-10</v>
          </cell>
          <cell r="B3523" t="str">
            <v>C</v>
          </cell>
          <cell r="C3523" t="str">
            <v>Closed</v>
          </cell>
          <cell r="D3523" t="str">
            <v>M - General Research Funds - Mr I T Manyonda</v>
          </cell>
          <cell r="E3523" t="str">
            <v>Isaac Tainzana Manyonda</v>
          </cell>
          <cell r="F3523">
            <v>73050</v>
          </cell>
        </row>
        <row r="3524">
          <cell r="A3524" t="str">
            <v>12670-11</v>
          </cell>
          <cell r="B3524" t="str">
            <v>C</v>
          </cell>
          <cell r="C3524" t="str">
            <v>Closed</v>
          </cell>
          <cell r="D3524" t="str">
            <v>M - General Research Funds - A D Beggs</v>
          </cell>
          <cell r="E3524" t="str">
            <v>Mr A D Beggs</v>
          </cell>
          <cell r="F3524">
            <v>73050</v>
          </cell>
        </row>
        <row r="3525">
          <cell r="A3525" t="str">
            <v>12670-12</v>
          </cell>
          <cell r="B3525" t="str">
            <v>C</v>
          </cell>
          <cell r="C3525" t="str">
            <v>Closed</v>
          </cell>
          <cell r="D3525" t="str">
            <v>M - General Research Funds - Dr J W M Chow</v>
          </cell>
          <cell r="E3525" t="str">
            <v>Jade Wei Mun Chow</v>
          </cell>
          <cell r="F3525">
            <v>73050</v>
          </cell>
        </row>
        <row r="3526">
          <cell r="A3526" t="str">
            <v>12670-13</v>
          </cell>
          <cell r="B3526" t="str">
            <v>C</v>
          </cell>
          <cell r="C3526" t="str">
            <v>Closed</v>
          </cell>
          <cell r="D3526" t="str">
            <v>M - General Research Funds - J R Griffiths</v>
          </cell>
          <cell r="E3526" t="str">
            <v>Professor J R Griffiths</v>
          </cell>
          <cell r="F3526">
            <v>73050</v>
          </cell>
        </row>
        <row r="3527">
          <cell r="A3527" t="str">
            <v>12670-14</v>
          </cell>
          <cell r="B3527" t="str">
            <v>C</v>
          </cell>
          <cell r="C3527" t="str">
            <v>Closed</v>
          </cell>
          <cell r="D3527" t="str">
            <v>M - General Research Funds - Dr T K Khong</v>
          </cell>
          <cell r="E3527" t="str">
            <v>Teck Kean Khong</v>
          </cell>
          <cell r="F3527">
            <v>41851</v>
          </cell>
        </row>
        <row r="3528">
          <cell r="A3528" t="str">
            <v>12670-15</v>
          </cell>
          <cell r="B3528" t="str">
            <v>C</v>
          </cell>
          <cell r="C3528" t="str">
            <v>Closed</v>
          </cell>
          <cell r="D3528" t="str">
            <v>M - General Research Funds - Prof John Levick</v>
          </cell>
          <cell r="E3528" t="str">
            <v>John Rodney Levick</v>
          </cell>
          <cell r="F3528">
            <v>41851</v>
          </cell>
        </row>
        <row r="3529">
          <cell r="A3529" t="str">
            <v>12670-16</v>
          </cell>
          <cell r="B3529" t="str">
            <v>C</v>
          </cell>
          <cell r="C3529" t="str">
            <v>Closed</v>
          </cell>
          <cell r="D3529" t="str">
            <v>M - General Research Funds - Dr T R Rutherford</v>
          </cell>
          <cell r="E3529" t="str">
            <v>Timothy Raymond Rutherford</v>
          </cell>
          <cell r="F3529">
            <v>41851</v>
          </cell>
        </row>
        <row r="3530">
          <cell r="A3530" t="str">
            <v>12670-17</v>
          </cell>
          <cell r="B3530" t="str">
            <v>C</v>
          </cell>
          <cell r="C3530" t="str">
            <v>Closed</v>
          </cell>
          <cell r="D3530" t="str">
            <v>M - General Research Funds - Dr D J Winterbourne</v>
          </cell>
          <cell r="E3530" t="str">
            <v>David John Winterbourne</v>
          </cell>
          <cell r="F3530">
            <v>41851</v>
          </cell>
        </row>
        <row r="3531">
          <cell r="A3531" t="str">
            <v>12670-18</v>
          </cell>
          <cell r="B3531" t="str">
            <v>C</v>
          </cell>
          <cell r="C3531" t="str">
            <v>Closed</v>
          </cell>
          <cell r="D3531" t="str">
            <v>M - General Research Funds - Mr I T Manyonda</v>
          </cell>
          <cell r="E3531" t="str">
            <v>Isaac Tainzana Manyonda</v>
          </cell>
          <cell r="F3531">
            <v>73050</v>
          </cell>
        </row>
        <row r="3532">
          <cell r="A3532" t="str">
            <v>12671-10</v>
          </cell>
          <cell r="B3532" t="str">
            <v>C</v>
          </cell>
          <cell r="C3532" t="str">
            <v>Closed</v>
          </cell>
          <cell r="D3532" t="str">
            <v>M - General Research Funds - Dr S N Bevan</v>
          </cell>
          <cell r="E3532" t="str">
            <v>Stephen Nicholas Bevan</v>
          </cell>
          <cell r="F3532">
            <v>73050</v>
          </cell>
        </row>
        <row r="3533">
          <cell r="A3533" t="str">
            <v>12671-11</v>
          </cell>
          <cell r="B3533" t="str">
            <v>C</v>
          </cell>
          <cell r="C3533" t="str">
            <v>Closed</v>
          </cell>
          <cell r="D3533" t="str">
            <v>M - General Research Funds - Professor S V Hodgson</v>
          </cell>
          <cell r="E3533" t="str">
            <v>Shirley Victoria Hodgson</v>
          </cell>
          <cell r="F3533">
            <v>73050</v>
          </cell>
        </row>
        <row r="3534">
          <cell r="A3534" t="str">
            <v>12671-12</v>
          </cell>
          <cell r="B3534" t="str">
            <v>C</v>
          </cell>
          <cell r="C3534" t="str">
            <v>Closed</v>
          </cell>
          <cell r="D3534" t="str">
            <v>M - General Research Funds - Professor D C Davies</v>
          </cell>
          <cell r="E3534" t="str">
            <v>David Ceri Davies</v>
          </cell>
          <cell r="F3534">
            <v>73050</v>
          </cell>
        </row>
        <row r="3535">
          <cell r="A3535" t="str">
            <v>12671-13</v>
          </cell>
          <cell r="B3535" t="str">
            <v>C</v>
          </cell>
          <cell r="C3535" t="str">
            <v>Closed</v>
          </cell>
          <cell r="D3535" t="str">
            <v>M - General Research Funds - Dr Y Jamshidi</v>
          </cell>
          <cell r="E3535" t="str">
            <v>Yalda Jamshidi</v>
          </cell>
          <cell r="F3535">
            <v>41851</v>
          </cell>
        </row>
        <row r="3536">
          <cell r="A3536" t="str">
            <v>12671-14</v>
          </cell>
          <cell r="B3536" t="str">
            <v>C</v>
          </cell>
          <cell r="C3536" t="str">
            <v>Closed</v>
          </cell>
          <cell r="D3536" t="str">
            <v>M - General Research Funds - Professor S Jeffery</v>
          </cell>
          <cell r="E3536" t="str">
            <v>Stephen Jeffery</v>
          </cell>
          <cell r="F3536">
            <v>41851</v>
          </cell>
        </row>
        <row r="3537">
          <cell r="A3537" t="str">
            <v>12672-10</v>
          </cell>
          <cell r="B3537" t="str">
            <v>C</v>
          </cell>
          <cell r="C3537" t="str">
            <v>Closed</v>
          </cell>
          <cell r="D3537" t="str">
            <v>M - General Research Funds - Professor V M Drennan</v>
          </cell>
          <cell r="E3537" t="str">
            <v>Sara Thornton-Bryar</v>
          </cell>
          <cell r="F3537">
            <v>73050</v>
          </cell>
        </row>
        <row r="3538">
          <cell r="A3538" t="str">
            <v>12672-11</v>
          </cell>
          <cell r="B3538" t="str">
            <v>C</v>
          </cell>
          <cell r="C3538" t="str">
            <v>Closed</v>
          </cell>
          <cell r="D3538" t="str">
            <v>M - General Research Funds - Dr R Harris</v>
          </cell>
          <cell r="E3538" t="str">
            <v>Ruth Harris</v>
          </cell>
          <cell r="F3538">
            <v>41851</v>
          </cell>
        </row>
        <row r="3539">
          <cell r="A3539" t="str">
            <v>12672-12</v>
          </cell>
          <cell r="B3539" t="str">
            <v>C</v>
          </cell>
          <cell r="C3539" t="str">
            <v>Closed</v>
          </cell>
          <cell r="D3539" t="str">
            <v>M - General Research Funds - Ms J Lindsay</v>
          </cell>
          <cell r="E3539" t="str">
            <v>Jane Lindsay</v>
          </cell>
          <cell r="F3539">
            <v>41851</v>
          </cell>
        </row>
        <row r="3540">
          <cell r="A3540" t="str">
            <v>12672-13</v>
          </cell>
          <cell r="B3540" t="str">
            <v>C</v>
          </cell>
          <cell r="C3540" t="str">
            <v>Closed</v>
          </cell>
          <cell r="D3540" t="str">
            <v>M - General Research Funds - Professor F Ross</v>
          </cell>
          <cell r="E3540" t="str">
            <v>Fiona Ross</v>
          </cell>
          <cell r="F3540">
            <v>41851</v>
          </cell>
        </row>
        <row r="3541">
          <cell r="A3541" t="str">
            <v>12672-14</v>
          </cell>
          <cell r="B3541" t="str">
            <v>C</v>
          </cell>
          <cell r="C3541" t="str">
            <v>Closed</v>
          </cell>
          <cell r="D3541" t="str">
            <v>M - General Research Funds - Ms H Tompsett</v>
          </cell>
          <cell r="E3541" t="str">
            <v>Hilary Tompsett</v>
          </cell>
          <cell r="F3541">
            <v>41851</v>
          </cell>
        </row>
        <row r="3542">
          <cell r="A3542" t="str">
            <v>12673-10</v>
          </cell>
          <cell r="B3542" t="str">
            <v>C</v>
          </cell>
          <cell r="C3542" t="str">
            <v>Closed</v>
          </cell>
          <cell r="D3542" t="str">
            <v>M - General Research Funds - Professor J S Axford</v>
          </cell>
          <cell r="E3542" t="str">
            <v>John Stewart Axford</v>
          </cell>
          <cell r="F3542">
            <v>41851</v>
          </cell>
        </row>
        <row r="3543">
          <cell r="A3543" t="str">
            <v>12673-11</v>
          </cell>
          <cell r="B3543" t="str">
            <v>C</v>
          </cell>
          <cell r="C3543" t="str">
            <v>Closed</v>
          </cell>
          <cell r="D3543" t="str">
            <v>M - General Research Funds - C Appel</v>
          </cell>
          <cell r="E3543" t="str">
            <v>Ms C Appel</v>
          </cell>
          <cell r="F3543">
            <v>73050</v>
          </cell>
        </row>
        <row r="3544">
          <cell r="A3544" t="str">
            <v>12673-12</v>
          </cell>
          <cell r="B3544" t="str">
            <v>C</v>
          </cell>
          <cell r="C3544" t="str">
            <v>Closed</v>
          </cell>
          <cell r="D3544" t="str">
            <v>M - General Research Funds - Dr S E Ball</v>
          </cell>
          <cell r="E3544" t="str">
            <v>Sarah Elizabeth Ball</v>
          </cell>
          <cell r="F3544">
            <v>73050</v>
          </cell>
        </row>
        <row r="3545">
          <cell r="A3545" t="str">
            <v>12673-13</v>
          </cell>
          <cell r="B3545" t="str">
            <v>C</v>
          </cell>
          <cell r="C3545" t="str">
            <v>Closed</v>
          </cell>
          <cell r="D3545" t="str">
            <v>M - General Research Funds - Dr M D Bodman-Smith</v>
          </cell>
          <cell r="E3545" t="str">
            <v>Mark Duncan Bodman-Smith</v>
          </cell>
          <cell r="F3545">
            <v>41851</v>
          </cell>
        </row>
        <row r="3546">
          <cell r="A3546" t="str">
            <v>12673-14</v>
          </cell>
          <cell r="B3546" t="str">
            <v>C</v>
          </cell>
          <cell r="C3546" t="str">
            <v>Closed</v>
          </cell>
          <cell r="D3546" t="str">
            <v>M - General Research Funds - Aodhan Breathnach</v>
          </cell>
          <cell r="E3546" t="str">
            <v>Aodhan Breathnach</v>
          </cell>
          <cell r="F3546">
            <v>73050</v>
          </cell>
        </row>
        <row r="3547">
          <cell r="A3547" t="str">
            <v>12673-15</v>
          </cell>
          <cell r="B3547" t="str">
            <v>C</v>
          </cell>
          <cell r="C3547" t="str">
            <v>Closed</v>
          </cell>
          <cell r="D3547" t="str">
            <v>M - General Research Funds - Dr S A Calvert</v>
          </cell>
          <cell r="E3547" t="str">
            <v>Sandra Adamson Calvert</v>
          </cell>
          <cell r="F3547">
            <v>73050</v>
          </cell>
        </row>
        <row r="3548">
          <cell r="A3548" t="str">
            <v>12673-16</v>
          </cell>
          <cell r="B3548" t="str">
            <v>C</v>
          </cell>
          <cell r="C3548" t="str">
            <v>Closed</v>
          </cell>
          <cell r="D3548" t="str">
            <v>M - General Research Funds - Mr V Chandrasekaran</v>
          </cell>
          <cell r="E3548" t="str">
            <v>Venkatachalam Chandrasekaran</v>
          </cell>
          <cell r="F3548">
            <v>41851</v>
          </cell>
        </row>
        <row r="3549">
          <cell r="A3549" t="str">
            <v>12673-17</v>
          </cell>
          <cell r="B3549" t="str">
            <v>C</v>
          </cell>
          <cell r="C3549" t="str">
            <v>Closed</v>
          </cell>
          <cell r="D3549" t="str">
            <v>M - General Research Funds - Dr G C Cloud</v>
          </cell>
          <cell r="E3549" t="str">
            <v>Geoffrey Christopher Cloud</v>
          </cell>
          <cell r="F3549">
            <v>73050</v>
          </cell>
        </row>
        <row r="3550">
          <cell r="A3550" t="str">
            <v>12673-18</v>
          </cell>
          <cell r="B3550" t="str">
            <v>C</v>
          </cell>
          <cell r="C3550" t="str">
            <v>Closed</v>
          </cell>
          <cell r="D3550" t="str">
            <v>M - General Research Funds - Dr H R Cock</v>
          </cell>
          <cell r="E3550" t="str">
            <v>Hannah Rutherford Cock</v>
          </cell>
          <cell r="F3550">
            <v>41851</v>
          </cell>
        </row>
        <row r="3551">
          <cell r="A3551" t="str">
            <v>12673-19</v>
          </cell>
          <cell r="B3551" t="str">
            <v>C</v>
          </cell>
          <cell r="C3551" t="str">
            <v>Closed</v>
          </cell>
          <cell r="D3551" t="str">
            <v>M - General Research Funds - Dr K W Colston</v>
          </cell>
          <cell r="E3551" t="str">
            <v>Kay Winifred Colston</v>
          </cell>
          <cell r="F3551">
            <v>73050</v>
          </cell>
        </row>
        <row r="3552">
          <cell r="A3552" t="str">
            <v>12673-20</v>
          </cell>
          <cell r="B3552" t="str">
            <v>C</v>
          </cell>
          <cell r="C3552" t="str">
            <v>Closed</v>
          </cell>
          <cell r="D3552" t="str">
            <v>M - General Research Funds - Professor J B Eastwood</v>
          </cell>
          <cell r="E3552" t="str">
            <v>John Bannister Eastwood</v>
          </cell>
          <cell r="F3552">
            <v>73050</v>
          </cell>
        </row>
        <row r="3553">
          <cell r="A3553" t="str">
            <v>12673-21</v>
          </cell>
          <cell r="B3553" t="str">
            <v>C</v>
          </cell>
          <cell r="C3553" t="str">
            <v>Closed</v>
          </cell>
          <cell r="D3553" t="str">
            <v>M - General Research Funds - Miss M Fynes</v>
          </cell>
          <cell r="E3553" t="str">
            <v>Michelle Fynes</v>
          </cell>
          <cell r="F3553">
            <v>73050</v>
          </cell>
        </row>
        <row r="3554">
          <cell r="A3554" t="str">
            <v>12673-22</v>
          </cell>
          <cell r="B3554" t="str">
            <v>C</v>
          </cell>
          <cell r="C3554" t="str">
            <v>Closed</v>
          </cell>
          <cell r="D3554" t="str">
            <v>M - General Research Funds - Ms A Hasselder</v>
          </cell>
          <cell r="E3554" t="str">
            <v>Rebecca Suckling</v>
          </cell>
          <cell r="F3554">
            <v>73050</v>
          </cell>
        </row>
        <row r="3555">
          <cell r="A3555" t="str">
            <v>12673-23</v>
          </cell>
          <cell r="B3555" t="str">
            <v>C</v>
          </cell>
          <cell r="C3555" t="str">
            <v>Closed</v>
          </cell>
          <cell r="D3555" t="str">
            <v>M - General Research Funds - Dr J Hinds</v>
          </cell>
          <cell r="E3555" t="str">
            <v>Jason Hinds</v>
          </cell>
          <cell r="F3555">
            <v>73050</v>
          </cell>
        </row>
        <row r="3556">
          <cell r="A3556" t="str">
            <v>12673-24</v>
          </cell>
          <cell r="B3556" t="str">
            <v>C</v>
          </cell>
          <cell r="C3556" t="str">
            <v>Closed</v>
          </cell>
          <cell r="D3556" t="str">
            <v>M - General Research Funds - Mr P J E Holt</v>
          </cell>
          <cell r="E3556" t="str">
            <v>Peter James Edward Holt</v>
          </cell>
          <cell r="F3556">
            <v>41851</v>
          </cell>
        </row>
        <row r="3557">
          <cell r="A3557" t="str">
            <v>12673-25</v>
          </cell>
          <cell r="B3557" t="str">
            <v>C</v>
          </cell>
          <cell r="C3557" t="str">
            <v>Closed</v>
          </cell>
          <cell r="D3557" t="str">
            <v>M - General Research Funds - J-Y Kang</v>
          </cell>
          <cell r="E3557" t="str">
            <v>Jin-Yong Kang</v>
          </cell>
          <cell r="F3557">
            <v>73050</v>
          </cell>
        </row>
        <row r="3558">
          <cell r="A3558" t="str">
            <v>12673-26</v>
          </cell>
          <cell r="B3558" t="str">
            <v>C</v>
          </cell>
          <cell r="C3558" t="str">
            <v>Closed</v>
          </cell>
          <cell r="D3558" t="str">
            <v>M - General Research Funds - Professor G A MacGregor</v>
          </cell>
          <cell r="E3558" t="str">
            <v>Graham Alexander MacGregor</v>
          </cell>
          <cell r="F3558">
            <v>41851</v>
          </cell>
        </row>
        <row r="3559">
          <cell r="A3559" t="str">
            <v>12673-27</v>
          </cell>
          <cell r="B3559" t="str">
            <v>C</v>
          </cell>
          <cell r="C3559" t="str">
            <v>Closed</v>
          </cell>
          <cell r="D3559" t="str">
            <v>M - General Research Funds - Dr I A M MacPhee</v>
          </cell>
          <cell r="E3559" t="str">
            <v>Iain Angus MacGregor MacPhee</v>
          </cell>
          <cell r="F3559">
            <v>73050</v>
          </cell>
        </row>
        <row r="3560">
          <cell r="A3560" t="str">
            <v>12673-28</v>
          </cell>
          <cell r="B3560" t="str">
            <v>C</v>
          </cell>
          <cell r="C3560" t="str">
            <v>Closed</v>
          </cell>
          <cell r="D3560" t="str">
            <v>M - General Research Funds - Professor M Malik</v>
          </cell>
          <cell r="E3560" t="str">
            <v>Marek Malik</v>
          </cell>
          <cell r="F3560">
            <v>73050</v>
          </cell>
        </row>
        <row r="3561">
          <cell r="A3561" t="str">
            <v>12673-29</v>
          </cell>
          <cell r="B3561" t="str">
            <v>C</v>
          </cell>
          <cell r="C3561" t="str">
            <v>Closed</v>
          </cell>
          <cell r="D3561" t="str">
            <v>M - General Research Funds - M-H Marion</v>
          </cell>
          <cell r="E3561" t="str">
            <v>Dr M-H Marion</v>
          </cell>
          <cell r="F3561">
            <v>73050</v>
          </cell>
        </row>
        <row r="3562">
          <cell r="A3562" t="str">
            <v>12673-30</v>
          </cell>
          <cell r="B3562" t="str">
            <v>C</v>
          </cell>
          <cell r="C3562" t="str">
            <v>Closed</v>
          </cell>
          <cell r="D3562" t="str">
            <v>M - General Research Funds - Dr S G Mitton</v>
          </cell>
          <cell r="E3562" t="str">
            <v>Sally Gay Mitton</v>
          </cell>
          <cell r="F3562">
            <v>73050</v>
          </cell>
        </row>
        <row r="3563">
          <cell r="A3563" t="str">
            <v>12673-31</v>
          </cell>
          <cell r="B3563" t="str">
            <v>C</v>
          </cell>
          <cell r="C3563" t="str">
            <v>Closed</v>
          </cell>
          <cell r="D3563" t="str">
            <v>M - General Research Funds - K Mokbel</v>
          </cell>
          <cell r="E3563" t="str">
            <v>Mr K Mokbel</v>
          </cell>
          <cell r="F3563">
            <v>73050</v>
          </cell>
        </row>
        <row r="3564">
          <cell r="A3564" t="str">
            <v>12673-32</v>
          </cell>
          <cell r="B3564" t="str">
            <v>C</v>
          </cell>
          <cell r="C3564" t="str">
            <v>Closed</v>
          </cell>
          <cell r="D3564" t="str">
            <v>M - General Research Funds - Professor S S Nussey</v>
          </cell>
          <cell r="E3564" t="str">
            <v>Stephen Spencer Nussey</v>
          </cell>
          <cell r="F3564">
            <v>41851</v>
          </cell>
        </row>
        <row r="3565">
          <cell r="A3565" t="str">
            <v>12673-33</v>
          </cell>
          <cell r="B3565" t="str">
            <v>C</v>
          </cell>
          <cell r="C3565" t="str">
            <v>Closed</v>
          </cell>
          <cell r="D3565" t="str">
            <v>M - General Research Funds - Dr T Von Oertzen</v>
          </cell>
          <cell r="E3565" t="str">
            <v>Tim Von Oertzen</v>
          </cell>
          <cell r="F3565">
            <v>41851</v>
          </cell>
        </row>
        <row r="3566">
          <cell r="A3566" t="str">
            <v>12673-34</v>
          </cell>
          <cell r="B3566" t="str">
            <v>C</v>
          </cell>
          <cell r="C3566" t="str">
            <v>Closed</v>
          </cell>
          <cell r="D3566" t="str">
            <v>M - General Research Funds - Dr A A Panahloo</v>
          </cell>
          <cell r="E3566" t="str">
            <v>Arshia A Panahloo</v>
          </cell>
          <cell r="F3566">
            <v>41851</v>
          </cell>
        </row>
        <row r="3567">
          <cell r="A3567" t="str">
            <v>12673-35</v>
          </cell>
          <cell r="B3567" t="str">
            <v>C</v>
          </cell>
          <cell r="C3567" t="str">
            <v>Closed</v>
          </cell>
          <cell r="D3567" t="str">
            <v>M - General Research Funds - Mr M Papadopoulos</v>
          </cell>
          <cell r="E3567" t="str">
            <v>Marios Papadopoulos</v>
          </cell>
          <cell r="F3567">
            <v>41851</v>
          </cell>
        </row>
        <row r="3568">
          <cell r="A3568" t="str">
            <v>12673-36</v>
          </cell>
          <cell r="B3568" t="str">
            <v>C</v>
          </cell>
          <cell r="C3568" t="str">
            <v>Closed</v>
          </cell>
          <cell r="D3568" t="str">
            <v>M - General Research Funds - Dr R Pettengell</v>
          </cell>
          <cell r="E3568" t="str">
            <v>Ruth Pettengell</v>
          </cell>
          <cell r="F3568">
            <v>41851</v>
          </cell>
        </row>
        <row r="3569">
          <cell r="A3569" t="str">
            <v>12673-37</v>
          </cell>
          <cell r="B3569" t="str">
            <v>C</v>
          </cell>
          <cell r="C3569" t="str">
            <v>Closed</v>
          </cell>
          <cell r="D3569" t="str">
            <v>M - General Research Funds - Dr B Philips</v>
          </cell>
          <cell r="E3569" t="str">
            <v>Barbara Philips</v>
          </cell>
          <cell r="F3569">
            <v>41851</v>
          </cell>
        </row>
        <row r="3570">
          <cell r="A3570" t="str">
            <v>12673-38</v>
          </cell>
          <cell r="B3570" t="str">
            <v>C</v>
          </cell>
          <cell r="C3570" t="str">
            <v>Closed</v>
          </cell>
          <cell r="D3570" t="str">
            <v>M - General Research Funds - R C G Pollok</v>
          </cell>
          <cell r="E3570" t="str">
            <v>Richard Charles G Pollok</v>
          </cell>
          <cell r="F3570">
            <v>73050</v>
          </cell>
        </row>
        <row r="3571">
          <cell r="A3571" t="str">
            <v>12673-39</v>
          </cell>
          <cell r="B3571" t="str">
            <v>C</v>
          </cell>
          <cell r="C3571" t="str">
            <v>Closed</v>
          </cell>
          <cell r="D3571" t="str">
            <v>M - General Research Funds - Professor G A Sagnella</v>
          </cell>
          <cell r="E3571" t="str">
            <v>Giuseppe Alfredo Sagnella</v>
          </cell>
          <cell r="F3571">
            <v>73050</v>
          </cell>
        </row>
        <row r="3572">
          <cell r="A3572" t="str">
            <v>12673-40</v>
          </cell>
          <cell r="B3572" t="str">
            <v>C</v>
          </cell>
          <cell r="C3572" t="str">
            <v>Closed</v>
          </cell>
          <cell r="D3572" t="str">
            <v>M - General Research Funds - A K Sharma</v>
          </cell>
          <cell r="E3572" t="str">
            <v>Mr A K Sharma</v>
          </cell>
          <cell r="F3572">
            <v>73050</v>
          </cell>
        </row>
        <row r="3573">
          <cell r="A3573" t="str">
            <v>12673-41</v>
          </cell>
          <cell r="B3573" t="str">
            <v>C</v>
          </cell>
          <cell r="C3573" t="str">
            <v>Closed</v>
          </cell>
          <cell r="D3573" t="str">
            <v>M - General Research Funds - Professor J Hermon Taylor</v>
          </cell>
          <cell r="E3573" t="str">
            <v>John Hermon-Taylor</v>
          </cell>
          <cell r="F3573">
            <v>73050</v>
          </cell>
        </row>
        <row r="3574">
          <cell r="A3574" t="str">
            <v>12673-42</v>
          </cell>
          <cell r="B3574" t="str">
            <v>C</v>
          </cell>
          <cell r="C3574" t="str">
            <v>Closed</v>
          </cell>
          <cell r="D3574" t="str">
            <v>M - General Research Funds - Dr J A Tooze</v>
          </cell>
          <cell r="E3574" t="str">
            <v>Dr J A Tooze</v>
          </cell>
          <cell r="F3574">
            <v>73050</v>
          </cell>
        </row>
        <row r="3575">
          <cell r="A3575" t="str">
            <v>12673-43</v>
          </cell>
          <cell r="B3575" t="str">
            <v>C</v>
          </cell>
          <cell r="C3575" t="str">
            <v>Closed</v>
          </cell>
          <cell r="D3575" t="str">
            <v>M - General Research Funds - C J Woodrow</v>
          </cell>
          <cell r="E3575" t="str">
            <v>Dr C J Woodrow</v>
          </cell>
          <cell r="F3575">
            <v>73050</v>
          </cell>
        </row>
        <row r="3576">
          <cell r="A3576" t="str">
            <v>12673-44</v>
          </cell>
          <cell r="B3576" t="str">
            <v>C</v>
          </cell>
          <cell r="C3576" t="str">
            <v>Closed</v>
          </cell>
          <cell r="D3576" t="str">
            <v>M - Clinical Sciences M account</v>
          </cell>
          <cell r="E3576" t="str">
            <v>Ekaterini Nesbitt</v>
          </cell>
          <cell r="F3576">
            <v>73050</v>
          </cell>
        </row>
        <row r="3577">
          <cell r="A3577" t="str">
            <v>12673-45</v>
          </cell>
          <cell r="B3577" t="str">
            <v>C</v>
          </cell>
          <cell r="C3577" t="str">
            <v>Closed</v>
          </cell>
          <cell r="D3577" t="str">
            <v>M - General Research Funds - Dr B A Bell</v>
          </cell>
          <cell r="E3577" t="str">
            <v>Bryan Anthony Bell</v>
          </cell>
          <cell r="F3577">
            <v>73050</v>
          </cell>
        </row>
        <row r="3578">
          <cell r="A3578" t="str">
            <v>12673-46</v>
          </cell>
          <cell r="B3578" t="str">
            <v>C</v>
          </cell>
          <cell r="C3578" t="str">
            <v>Closed</v>
          </cell>
          <cell r="D3578" t="str">
            <v>M - General Research Funds - Dr D M Forton</v>
          </cell>
          <cell r="E3578" t="str">
            <v>Daniel Michael Forton</v>
          </cell>
          <cell r="F3578">
            <v>41882</v>
          </cell>
        </row>
        <row r="3579">
          <cell r="A3579" t="str">
            <v>12673-47</v>
          </cell>
          <cell r="B3579" t="str">
            <v>C</v>
          </cell>
          <cell r="C3579" t="str">
            <v>Closed</v>
          </cell>
          <cell r="D3579" t="str">
            <v>M - General Research Funds - Mr I T Manyonda</v>
          </cell>
          <cell r="E3579" t="str">
            <v>Isaac Tainzana Manyonda</v>
          </cell>
          <cell r="F3579">
            <v>41851</v>
          </cell>
        </row>
        <row r="3580">
          <cell r="A3580" t="str">
            <v>12673-48</v>
          </cell>
          <cell r="B3580" t="str">
            <v>C</v>
          </cell>
          <cell r="C3580" t="str">
            <v>Closed</v>
          </cell>
          <cell r="D3580" t="str">
            <v>M - General Research Funds - Professor P Jones</v>
          </cell>
          <cell r="E3580" t="str">
            <v>Paul Wyatt Jones</v>
          </cell>
          <cell r="F3580">
            <v>41851</v>
          </cell>
        </row>
        <row r="3581">
          <cell r="A3581" t="str">
            <v>12673-49</v>
          </cell>
          <cell r="B3581" t="str">
            <v>C</v>
          </cell>
          <cell r="C3581" t="str">
            <v>Closed</v>
          </cell>
          <cell r="D3581" t="str">
            <v>M - General Research Funds - Dr D Barnes</v>
          </cell>
          <cell r="E3581" t="str">
            <v>Dr D Barnes</v>
          </cell>
          <cell r="F3581">
            <v>41851</v>
          </cell>
        </row>
        <row r="3582">
          <cell r="A3582" t="str">
            <v>12673-50</v>
          </cell>
          <cell r="B3582" t="str">
            <v>C</v>
          </cell>
          <cell r="C3582" t="str">
            <v>Closed</v>
          </cell>
          <cell r="D3582" t="str">
            <v>M - General Research Funds - K Earle</v>
          </cell>
          <cell r="E3582" t="str">
            <v>Kenneth Anthony Earle</v>
          </cell>
          <cell r="F3582">
            <v>41851</v>
          </cell>
        </row>
        <row r="3583">
          <cell r="A3583" t="str">
            <v>12674-10</v>
          </cell>
          <cell r="B3583" t="str">
            <v>C</v>
          </cell>
          <cell r="C3583" t="str">
            <v>Closed</v>
          </cell>
          <cell r="D3583" t="str">
            <v>M - General Research Funds - Dr T R Barrick</v>
          </cell>
          <cell r="E3583" t="str">
            <v>Thomas Richard Barrick</v>
          </cell>
          <cell r="F3583">
            <v>73050</v>
          </cell>
        </row>
        <row r="3584">
          <cell r="A3584" t="str">
            <v>12674-11</v>
          </cell>
          <cell r="B3584" t="str">
            <v>C</v>
          </cell>
          <cell r="C3584" t="str">
            <v>Closed</v>
          </cell>
          <cell r="D3584" t="str">
            <v>M - General Research Funds - Miss O Flynn</v>
          </cell>
          <cell r="E3584" t="str">
            <v>Orlagh Flynn</v>
          </cell>
          <cell r="F3584">
            <v>73050</v>
          </cell>
        </row>
        <row r="3585">
          <cell r="A3585" t="str">
            <v>12674-12</v>
          </cell>
          <cell r="B3585" t="str">
            <v>C</v>
          </cell>
          <cell r="C3585" t="str">
            <v>Closed</v>
          </cell>
          <cell r="D3585" t="str">
            <v>M - General Research Funds - Dr P Garrard</v>
          </cell>
          <cell r="E3585" t="str">
            <v>Peter Garrard</v>
          </cell>
          <cell r="F3585">
            <v>41851</v>
          </cell>
        </row>
        <row r="3586">
          <cell r="A3586" t="str">
            <v>12674-13</v>
          </cell>
          <cell r="B3586" t="str">
            <v>C</v>
          </cell>
          <cell r="C3586" t="str">
            <v>Closed</v>
          </cell>
          <cell r="D3586" t="str">
            <v>M - General Research Funds - Dr A H Hainsworth</v>
          </cell>
          <cell r="E3586" t="str">
            <v>Atticus Henry Hainsworth</v>
          </cell>
          <cell r="F3586">
            <v>41851</v>
          </cell>
        </row>
        <row r="3587">
          <cell r="A3587" t="str">
            <v>12674-14</v>
          </cell>
          <cell r="B3587" t="str">
            <v>C</v>
          </cell>
          <cell r="C3587" t="str">
            <v>Closed</v>
          </cell>
          <cell r="D3587" t="str">
            <v>M - General Research Funds - Professor H S Markus</v>
          </cell>
          <cell r="E3587" t="str">
            <v>Hugh Stephen Markus</v>
          </cell>
          <cell r="F3587">
            <v>41851</v>
          </cell>
        </row>
        <row r="3588">
          <cell r="A3588" t="str">
            <v>12674-15</v>
          </cell>
          <cell r="B3588" t="str">
            <v>C</v>
          </cell>
          <cell r="C3588" t="str">
            <v>Closed</v>
          </cell>
          <cell r="D3588" t="str">
            <v>M - General Research Funds - Dr D Lovell</v>
          </cell>
          <cell r="E3588" t="str">
            <v>David Lovell</v>
          </cell>
          <cell r="F3588">
            <v>41851</v>
          </cell>
        </row>
        <row r="3589">
          <cell r="A3589" t="str">
            <v>12674-16</v>
          </cell>
          <cell r="B3589" t="str">
            <v>C</v>
          </cell>
          <cell r="C3589" t="str">
            <v>Closed</v>
          </cell>
          <cell r="D3589" t="str">
            <v>M - General Research Funds - Dr F A Howe</v>
          </cell>
          <cell r="E3589" t="str">
            <v>Franklyn Arron Howe</v>
          </cell>
          <cell r="F3589">
            <v>41851</v>
          </cell>
        </row>
        <row r="3590">
          <cell r="A3590" t="str">
            <v>12674-17</v>
          </cell>
          <cell r="B3590" t="str">
            <v>C</v>
          </cell>
          <cell r="C3590" t="str">
            <v>Closed</v>
          </cell>
          <cell r="D3590" t="str">
            <v>M - General Research Funds - Dr N S Bevan</v>
          </cell>
          <cell r="E3590" t="str">
            <v>Matthew Alexander George</v>
          </cell>
          <cell r="F3590">
            <v>73050</v>
          </cell>
        </row>
        <row r="3591">
          <cell r="A3591" t="str">
            <v>12674-18</v>
          </cell>
          <cell r="B3591" t="str">
            <v>C</v>
          </cell>
          <cell r="C3591" t="str">
            <v>Closed</v>
          </cell>
          <cell r="D3591" t="str">
            <v>M - General Research Funds - Dr B Moynihan</v>
          </cell>
          <cell r="E3591" t="str">
            <v>Barry Moynihan</v>
          </cell>
          <cell r="F3591">
            <v>41851</v>
          </cell>
        </row>
        <row r="3592">
          <cell r="A3592" t="str">
            <v>12675-10</v>
          </cell>
          <cell r="B3592" t="str">
            <v>C</v>
          </cell>
          <cell r="C3592" t="str">
            <v>Closed</v>
          </cell>
          <cell r="D3592" t="str">
            <v>R - Wellcome Trust Vacation Scholarships 2012</v>
          </cell>
          <cell r="E3592" t="str">
            <v>Melanie Rose Monteiro</v>
          </cell>
          <cell r="F3592">
            <v>41572</v>
          </cell>
        </row>
        <row r="3593">
          <cell r="A3593" t="str">
            <v>12675-11</v>
          </cell>
          <cell r="B3593" t="str">
            <v>C</v>
          </cell>
          <cell r="C3593" t="str">
            <v>Closed</v>
          </cell>
          <cell r="D3593" t="str">
            <v>R - Wellcome Trust Vacation Scholarship 2013</v>
          </cell>
          <cell r="E3593" t="str">
            <v>Melanie Rose Monteiro</v>
          </cell>
          <cell r="F3593">
            <v>41639</v>
          </cell>
        </row>
        <row r="3594">
          <cell r="A3594" t="str">
            <v>12676-10</v>
          </cell>
          <cell r="B3594" t="str">
            <v>C</v>
          </cell>
          <cell r="C3594" t="str">
            <v>Closed</v>
          </cell>
          <cell r="D3594" t="str">
            <v>R - MATCH study</v>
          </cell>
          <cell r="E3594" t="str">
            <v>Lisa Anderson</v>
          </cell>
          <cell r="F3594">
            <v>41882</v>
          </cell>
        </row>
        <row r="3595">
          <cell r="A3595" t="str">
            <v>12677-10</v>
          </cell>
          <cell r="B3595" t="str">
            <v>C</v>
          </cell>
          <cell r="C3595" t="str">
            <v>Closed</v>
          </cell>
          <cell r="D3595" t="str">
            <v>R - A Phase III open-label randomised study, to evaluate the immunogenicity and safety of concomitant administration of V419 (PR5I) given at 2, 3 and 4 months of age with two types of meningococcal serogroup C conjugate (MCC) vaccines ...</v>
          </cell>
          <cell r="E3595" t="str">
            <v>Paul Trafford Heath</v>
          </cell>
          <cell r="F3595">
            <v>42018</v>
          </cell>
        </row>
        <row r="3596">
          <cell r="A3596" t="str">
            <v>12678-10</v>
          </cell>
          <cell r="B3596" t="str">
            <v>C</v>
          </cell>
          <cell r="C3596" t="str">
            <v>Closed</v>
          </cell>
          <cell r="D3596" t="str">
            <v>P6 - Orthopaedic Research UK PhD - Dr N Sofat - F Strambi</v>
          </cell>
          <cell r="E3596" t="str">
            <v>Nidhi Sofat</v>
          </cell>
          <cell r="F3596">
            <v>42216</v>
          </cell>
        </row>
        <row r="3597">
          <cell r="A3597" t="str">
            <v>12678-11</v>
          </cell>
          <cell r="B3597" t="str">
            <v>C</v>
          </cell>
          <cell r="C3597" t="str">
            <v>Closed</v>
          </cell>
          <cell r="D3597" t="str">
            <v>O - Arthritis Research UK Studentship - T Magan</v>
          </cell>
          <cell r="E3597" t="str">
            <v>Nidhi Sofat</v>
          </cell>
          <cell r="F3597">
            <v>73050</v>
          </cell>
        </row>
        <row r="3598">
          <cell r="A3598" t="str">
            <v>12678-12</v>
          </cell>
          <cell r="B3598" t="str">
            <v>C</v>
          </cell>
          <cell r="C3598" t="str">
            <v>Closed</v>
          </cell>
          <cell r="D3598" t="str">
            <v>O - Soc of Endocrinology Studentship - M Haymen</v>
          </cell>
          <cell r="E3598" t="str">
            <v>Guy St John Whitley</v>
          </cell>
          <cell r="F3598">
            <v>73050</v>
          </cell>
        </row>
        <row r="3599">
          <cell r="A3599" t="str">
            <v>12678-13</v>
          </cell>
          <cell r="B3599" t="str">
            <v>C</v>
          </cell>
          <cell r="C3599" t="str">
            <v>Closed</v>
          </cell>
          <cell r="D3599" t="str">
            <v>P6 - M Nahum Scholarship - Prof D Bennett - supplementary funding for J Kohlis PhD 12729-14</v>
          </cell>
          <cell r="E3599" t="str">
            <v>Dorothy Catherine Bennett</v>
          </cell>
          <cell r="F3599">
            <v>42439</v>
          </cell>
        </row>
        <row r="3600">
          <cell r="A3600" t="str">
            <v>12678-14</v>
          </cell>
          <cell r="B3600" t="str">
            <v>C</v>
          </cell>
          <cell r="C3600" t="str">
            <v>Closed</v>
          </cell>
          <cell r="D3600" t="str">
            <v>O - Cypriot Genetic Studies - Prof Crosby</v>
          </cell>
          <cell r="E3600" t="str">
            <v>Andrew Harry Crosby</v>
          </cell>
          <cell r="F3600">
            <v>73050</v>
          </cell>
        </row>
        <row r="3601">
          <cell r="A3601" t="str">
            <v>12678-15</v>
          </cell>
          <cell r="B3601" t="str">
            <v>N</v>
          </cell>
          <cell r="C3601" t="str">
            <v>Active</v>
          </cell>
          <cell r="D3601" t="str">
            <v>G - Imperial MSc Student Project - E Fotiou</v>
          </cell>
          <cell r="E3601" t="str">
            <v>Pia Ostergaard</v>
          </cell>
          <cell r="F3601">
            <v>73050</v>
          </cell>
        </row>
        <row r="3602">
          <cell r="A3602" t="str">
            <v>12678-16</v>
          </cell>
          <cell r="B3602" t="str">
            <v>C</v>
          </cell>
          <cell r="C3602" t="str">
            <v>Closed</v>
          </cell>
          <cell r="D3602" t="str">
            <v>O - Genetics Society - P De Souza</v>
          </cell>
          <cell r="E3602" t="str">
            <v>Kate Victoria Everett</v>
          </cell>
          <cell r="F3602">
            <v>73050</v>
          </cell>
        </row>
        <row r="3603">
          <cell r="A3603" t="str">
            <v>12678-17</v>
          </cell>
          <cell r="B3603" t="str">
            <v>C</v>
          </cell>
          <cell r="C3603" t="str">
            <v>Closed</v>
          </cell>
          <cell r="D3603" t="str">
            <v>O - Brunel University - R Norris</v>
          </cell>
          <cell r="E3603" t="str">
            <v>Susan Anne McPheat</v>
          </cell>
          <cell r="F3603">
            <v>73050</v>
          </cell>
        </row>
        <row r="3604">
          <cell r="A3604" t="str">
            <v>12678-18</v>
          </cell>
          <cell r="B3604" t="str">
            <v>N</v>
          </cell>
          <cell r="C3604" t="str">
            <v>Active</v>
          </cell>
          <cell r="D3604" t="str">
            <v>O - University of Holland Studentship - Julia Kobben</v>
          </cell>
          <cell r="E3604" t="str">
            <v>Suman Rice</v>
          </cell>
          <cell r="F3604">
            <v>73050</v>
          </cell>
        </row>
        <row r="3605">
          <cell r="A3605" t="str">
            <v>12678-19</v>
          </cell>
          <cell r="B3605" t="str">
            <v>C</v>
          </cell>
          <cell r="C3605" t="str">
            <v>Closed</v>
          </cell>
          <cell r="D3605" t="str">
            <v>O - Imperial Studership - D Nocera Jijon</v>
          </cell>
          <cell r="E3605" t="str">
            <v>Kate Victoria Everett</v>
          </cell>
          <cell r="F3605">
            <v>44196</v>
          </cell>
        </row>
        <row r="3606">
          <cell r="A3606" t="str">
            <v>12678-20</v>
          </cell>
          <cell r="B3606" t="str">
            <v>C</v>
          </cell>
          <cell r="C3606" t="str">
            <v>Closed</v>
          </cell>
          <cell r="D3606" t="str">
            <v>O - Imperial College MSc Student Fees - Nathalie Dozzi - J Nasir</v>
          </cell>
          <cell r="E3606" t="str">
            <v>Kate Victoria Everett</v>
          </cell>
          <cell r="F3606">
            <v>44196</v>
          </cell>
        </row>
        <row r="3607">
          <cell r="A3607" t="str">
            <v>12679-10</v>
          </cell>
          <cell r="B3607" t="str">
            <v>N</v>
          </cell>
          <cell r="C3607" t="str">
            <v>Active</v>
          </cell>
          <cell r="D3607" t="str">
            <v>R - Evaluation of the Impact of Pneumococcal Conjugate Vaccination (PCV13) on Childhood Pneumococcal disease in Community &amp; Hospital in England.</v>
          </cell>
          <cell r="E3607" t="str">
            <v>Michael Roy Sharland</v>
          </cell>
          <cell r="F3607">
            <v>43555</v>
          </cell>
        </row>
        <row r="3608">
          <cell r="A3608" t="str">
            <v>12680-10</v>
          </cell>
          <cell r="B3608" t="str">
            <v>C</v>
          </cell>
          <cell r="C3608" t="str">
            <v>Closed</v>
          </cell>
          <cell r="D3608" t="str">
            <v>R - Cardiovascular research</v>
          </cell>
          <cell r="E3608" t="str">
            <v>Matthew Merfyn Thompson</v>
          </cell>
          <cell r="F3608">
            <v>41851</v>
          </cell>
        </row>
        <row r="3609">
          <cell r="A3609" t="str">
            <v>12681-10</v>
          </cell>
          <cell r="B3609" t="str">
            <v>C</v>
          </cell>
          <cell r="C3609" t="str">
            <v>Closed</v>
          </cell>
          <cell r="D3609" t="str">
            <v>R - Early identification and triage of ruptured aortic aneurysm</v>
          </cell>
          <cell r="E3609" t="str">
            <v>Alan Prasana Karthikesalingam</v>
          </cell>
          <cell r="F3609">
            <v>41486</v>
          </cell>
        </row>
        <row r="3610">
          <cell r="A3610" t="str">
            <v>12682-10</v>
          </cell>
          <cell r="B3610" t="str">
            <v>C</v>
          </cell>
          <cell r="C3610" t="str">
            <v>Closed</v>
          </cell>
          <cell r="D3610" t="str">
            <v>R - Identification of a genetic cause of spina bifida</v>
          </cell>
          <cell r="E3610" t="str">
            <v>Andrew Harry Crosby</v>
          </cell>
          <cell r="F3610">
            <v>41424</v>
          </cell>
        </row>
        <row r="3611">
          <cell r="A3611" t="str">
            <v>12683-10</v>
          </cell>
          <cell r="B3611" t="str">
            <v>C</v>
          </cell>
          <cell r="C3611" t="str">
            <v>Closed</v>
          </cell>
          <cell r="D3611" t="str">
            <v>N - Dr Rao Kondapally - CS 1B Banding reharge SGHT</v>
          </cell>
          <cell r="E3611" t="str">
            <v>Deborah Joan Davidson</v>
          </cell>
          <cell r="F3611">
            <v>73050</v>
          </cell>
        </row>
        <row r="3612">
          <cell r="A3612" t="str">
            <v>12683-11</v>
          </cell>
          <cell r="B3612" t="str">
            <v>C</v>
          </cell>
          <cell r="C3612" t="str">
            <v>Closed</v>
          </cell>
          <cell r="D3612" t="str">
            <v>Dr R Kondapally - Epsom Banding</v>
          </cell>
          <cell r="E3612" t="str">
            <v>Deborah Joan Davidson</v>
          </cell>
          <cell r="F3612">
            <v>73050</v>
          </cell>
        </row>
        <row r="3613">
          <cell r="A3613" t="str">
            <v>12684-10</v>
          </cell>
          <cell r="B3613" t="str">
            <v>C</v>
          </cell>
          <cell r="C3613" t="str">
            <v>Closed</v>
          </cell>
          <cell r="D3613" t="str">
            <v>R - ISCOPE</v>
          </cell>
          <cell r="E3613" t="str">
            <v>Melissa Werndle</v>
          </cell>
          <cell r="F3613">
            <v>41795</v>
          </cell>
        </row>
        <row r="3614">
          <cell r="A3614" t="str">
            <v>12685-10</v>
          </cell>
          <cell r="B3614" t="str">
            <v>C</v>
          </cell>
          <cell r="C3614" t="str">
            <v>Closed</v>
          </cell>
          <cell r="D3614" t="str">
            <v>O - Stroke Research Expenses</v>
          </cell>
          <cell r="E3614" t="str">
            <v>Hugh Stephen Markus</v>
          </cell>
          <cell r="F3614">
            <v>73050</v>
          </cell>
        </row>
        <row r="3615">
          <cell r="A3615" t="str">
            <v>12686-10</v>
          </cell>
          <cell r="B3615" t="str">
            <v>P</v>
          </cell>
          <cell r="C3615" t="str">
            <v>Parked</v>
          </cell>
          <cell r="D3615" t="str">
            <v>R - Development of a Handheld Anti-malarial Drug Resistance Diagnostic Device using Nanowire Technology</v>
          </cell>
          <cell r="E3615" t="str">
            <v>Sanjeev Krishna</v>
          </cell>
          <cell r="F3615">
            <v>42776</v>
          </cell>
        </row>
        <row r="3616">
          <cell r="A3616" t="str">
            <v>12686-11</v>
          </cell>
          <cell r="B3616" t="str">
            <v>P</v>
          </cell>
          <cell r="C3616" t="str">
            <v>Parked</v>
          </cell>
          <cell r="D3616" t="str">
            <v>R - Development of a Handheld Anti-malarial Drug Resistance Diagnostic Device using Nanowire Technology</v>
          </cell>
          <cell r="E3616" t="str">
            <v>Sanjeev Krishna</v>
          </cell>
          <cell r="F3616">
            <v>42776</v>
          </cell>
        </row>
        <row r="3617">
          <cell r="A3617" t="str">
            <v>12686-12</v>
          </cell>
          <cell r="B3617" t="str">
            <v>P</v>
          </cell>
          <cell r="C3617" t="str">
            <v>Parked</v>
          </cell>
          <cell r="D3617" t="str">
            <v>R - Development of a handhel Anti-malarial Diagnostic Device using Nanowire Technology - Management</v>
          </cell>
          <cell r="E3617" t="str">
            <v>Sanjeev Krishna</v>
          </cell>
          <cell r="F3617">
            <v>42185</v>
          </cell>
        </row>
        <row r="3618">
          <cell r="A3618" t="str">
            <v>12687-10</v>
          </cell>
          <cell r="B3618" t="str">
            <v>C</v>
          </cell>
          <cell r="C3618" t="str">
            <v>Closed</v>
          </cell>
          <cell r="D3618" t="str">
            <v>R - Targeting mTOR for efficient apoptosis after DNA damage-mediated therapy in breast cancer</v>
          </cell>
          <cell r="E3618" t="str">
            <v>Veronica Carroll</v>
          </cell>
          <cell r="F3618">
            <v>41796</v>
          </cell>
        </row>
        <row r="3619">
          <cell r="A3619" t="str">
            <v>12688-10</v>
          </cell>
          <cell r="B3619" t="str">
            <v>C</v>
          </cell>
          <cell r="C3619" t="str">
            <v>Closed</v>
          </cell>
          <cell r="D3619" t="str">
            <v>R - Developmental Clinical Studies - A clinical trial of metformin in COPD exacerbations</v>
          </cell>
          <cell r="E3619" t="str">
            <v>Emma Harriet Baker</v>
          </cell>
          <cell r="F3619">
            <v>41731</v>
          </cell>
        </row>
        <row r="3620">
          <cell r="A3620" t="str">
            <v>12689-10</v>
          </cell>
          <cell r="B3620" t="str">
            <v>C</v>
          </cell>
          <cell r="C3620" t="str">
            <v>Closed</v>
          </cell>
          <cell r="D3620" t="str">
            <v>R - To establish a role for cannabis derived substances in cancer therapy for leukaemia and solid tumours</v>
          </cell>
          <cell r="E3620" t="str">
            <v>Wai Man Liu</v>
          </cell>
          <cell r="F3620">
            <v>42551</v>
          </cell>
        </row>
        <row r="3621">
          <cell r="A3621" t="str">
            <v>12690-10</v>
          </cell>
          <cell r="B3621" t="str">
            <v>C</v>
          </cell>
          <cell r="C3621" t="str">
            <v>Closed</v>
          </cell>
          <cell r="D3621" t="str">
            <v>R - A quest for in-vivo evidence of collagen phagocytosis by trophoblast during early human placentation</v>
          </cell>
          <cell r="E3621" t="str">
            <v>Isaac Tainzana Manyonda</v>
          </cell>
          <cell r="F3621">
            <v>41882</v>
          </cell>
        </row>
        <row r="3622">
          <cell r="A3622" t="str">
            <v>12691-10</v>
          </cell>
          <cell r="B3622" t="str">
            <v>C</v>
          </cell>
          <cell r="C3622" t="str">
            <v>Closed</v>
          </cell>
          <cell r="D3622" t="str">
            <v>R - Measurement of glomerular filtration rate in acute kidney injury</v>
          </cell>
          <cell r="E3622" t="str">
            <v>John Dixon</v>
          </cell>
          <cell r="F3622">
            <v>41950</v>
          </cell>
        </row>
        <row r="3623">
          <cell r="A3623" t="str">
            <v>12692-10</v>
          </cell>
          <cell r="B3623" t="str">
            <v>C</v>
          </cell>
          <cell r="C3623" t="str">
            <v>Closed</v>
          </cell>
          <cell r="D3623" t="str">
            <v>R - A qualitative exploration of ethnic differences in satisfaction with social care amongst older carers of stroke survivors</v>
          </cell>
          <cell r="E3623" t="str">
            <v>Sara Thornton-Bryar</v>
          </cell>
          <cell r="F3623">
            <v>41882</v>
          </cell>
        </row>
        <row r="3624">
          <cell r="A3624" t="str">
            <v>12692-11</v>
          </cell>
          <cell r="B3624" t="str">
            <v>C</v>
          </cell>
          <cell r="C3624" t="str">
            <v>Closed</v>
          </cell>
          <cell r="D3624" t="str">
            <v>R - University of Southampton costs</v>
          </cell>
          <cell r="E3624" t="str">
            <v>Helen Jane Boland</v>
          </cell>
          <cell r="F3624">
            <v>41820</v>
          </cell>
        </row>
        <row r="3625">
          <cell r="A3625" t="str">
            <v>12693-10</v>
          </cell>
          <cell r="B3625" t="str">
            <v>C</v>
          </cell>
          <cell r="C3625" t="str">
            <v>Closed</v>
          </cell>
          <cell r="D3625" t="str">
            <v>R - St. George´s Orthopaedic Research Funds Grant</v>
          </cell>
          <cell r="E3625" t="str">
            <v>Nidhi Sofat</v>
          </cell>
          <cell r="F3625">
            <v>41486</v>
          </cell>
        </row>
        <row r="3626">
          <cell r="A3626" t="str">
            <v>12694-10</v>
          </cell>
          <cell r="B3626" t="str">
            <v>C</v>
          </cell>
          <cell r="C3626" t="str">
            <v>Closed</v>
          </cell>
          <cell r="D3626" t="str">
            <v>R - Mucosal Vaccination to TB</v>
          </cell>
          <cell r="E3626" t="str">
            <v>Rajko Reljic</v>
          </cell>
          <cell r="F3626">
            <v>41333</v>
          </cell>
        </row>
        <row r="3627">
          <cell r="A3627" t="str">
            <v>12695-10</v>
          </cell>
          <cell r="B3627" t="str">
            <v>C</v>
          </cell>
          <cell r="C3627" t="str">
            <v>Closed</v>
          </cell>
          <cell r="D3627" t="str">
            <v>R - Diabetes Self-Management among adolescents</v>
          </cell>
          <cell r="E3627" t="str">
            <v>Murray Douglas Bain</v>
          </cell>
          <cell r="F3627">
            <v>41866</v>
          </cell>
        </row>
        <row r="3628">
          <cell r="A3628" t="str">
            <v>12696-10</v>
          </cell>
          <cell r="B3628" t="str">
            <v>C</v>
          </cell>
          <cell r="C3628" t="str">
            <v>Closed</v>
          </cell>
          <cell r="D3628" t="str">
            <v>R - Identification of Neisseria meningitidis from throat swab samples</v>
          </cell>
          <cell r="E3628" t="str">
            <v>Paul Trafford Heath</v>
          </cell>
          <cell r="F3628">
            <v>41882</v>
          </cell>
        </row>
        <row r="3629">
          <cell r="A3629" t="str">
            <v>12697-10</v>
          </cell>
          <cell r="B3629" t="str">
            <v>C</v>
          </cell>
          <cell r="C3629" t="str">
            <v>Closed</v>
          </cell>
          <cell r="D3629" t="str">
            <v>Agresso Research Modules pFACT / AAM / PCB</v>
          </cell>
          <cell r="E3629" t="str">
            <v>Helen Jane Boland</v>
          </cell>
          <cell r="F3629">
            <v>41486</v>
          </cell>
        </row>
        <row r="3630">
          <cell r="A3630" t="str">
            <v>12698-10</v>
          </cell>
          <cell r="B3630" t="str">
            <v>N</v>
          </cell>
          <cell r="C3630" t="str">
            <v>Active</v>
          </cell>
          <cell r="D3630" t="str">
            <v>O - Chadburn Lectureship</v>
          </cell>
          <cell r="E3630" t="str">
            <v>Susan Anne McPheat</v>
          </cell>
          <cell r="F3630">
            <v>73050</v>
          </cell>
        </row>
        <row r="3631">
          <cell r="A3631" t="str">
            <v>12699-10</v>
          </cell>
          <cell r="B3631" t="str">
            <v>P</v>
          </cell>
          <cell r="C3631" t="str">
            <v>Parked</v>
          </cell>
          <cell r="D3631" t="str">
            <v>F - Discretionary Fund - Dr S Kim</v>
          </cell>
          <cell r="E3631" t="str">
            <v>Soo-Hyun Kim</v>
          </cell>
          <cell r="F3631">
            <v>73050</v>
          </cell>
        </row>
        <row r="3632">
          <cell r="A3632" t="str">
            <v>12700-10</v>
          </cell>
          <cell r="B3632" t="str">
            <v>C</v>
          </cell>
          <cell r="C3632" t="str">
            <v>Closed</v>
          </cell>
          <cell r="D3632" t="str">
            <v>M - General Research Funds - Dr B E Bax</v>
          </cell>
          <cell r="E3632" t="str">
            <v>Bridget Elizabeth Bax</v>
          </cell>
          <cell r="F3632">
            <v>41851</v>
          </cell>
        </row>
        <row r="3633">
          <cell r="A3633" t="str">
            <v>12701-10</v>
          </cell>
          <cell r="B3633" t="str">
            <v>C</v>
          </cell>
          <cell r="C3633" t="str">
            <v>Closed</v>
          </cell>
          <cell r="D3633" t="str">
            <v>R - Involvement of non-protein coding RNAs in Multiple Sclerosis</v>
          </cell>
          <cell r="E3633" t="str">
            <v>Stephanie Janet Hazlehurst</v>
          </cell>
          <cell r="F3633">
            <v>41868</v>
          </cell>
        </row>
        <row r="3634">
          <cell r="A3634" t="str">
            <v>12702-10</v>
          </cell>
          <cell r="B3634" t="str">
            <v>C</v>
          </cell>
          <cell r="C3634" t="str">
            <v>Closed</v>
          </cell>
          <cell r="D3634" t="str">
            <v>R - Injured spinal cord pressure evaluation</v>
          </cell>
          <cell r="E3634" t="str">
            <v>Melissa Werndle</v>
          </cell>
          <cell r="F3634">
            <v>41866</v>
          </cell>
        </row>
        <row r="3635">
          <cell r="A3635" t="str">
            <v>12703-10</v>
          </cell>
          <cell r="B3635" t="str">
            <v>C</v>
          </cell>
          <cell r="C3635" t="str">
            <v>Closed</v>
          </cell>
          <cell r="D3635" t="str">
            <v>R - Injured spinal cord pressure evaluation</v>
          </cell>
          <cell r="E3635" t="str">
            <v>Melissa Werndle</v>
          </cell>
          <cell r="F3635">
            <v>42124</v>
          </cell>
        </row>
        <row r="3636">
          <cell r="A3636" t="str">
            <v>12704-10</v>
          </cell>
          <cell r="B3636" t="str">
            <v>C</v>
          </cell>
          <cell r="C3636" t="str">
            <v>Closed</v>
          </cell>
          <cell r="D3636" t="str">
            <v>R - Mechanism of action of Novel Anti-dormant Staphyococcus aureus</v>
          </cell>
          <cell r="E3636" t="str">
            <v>Anthony Robert Milnes Coates</v>
          </cell>
          <cell r="F3636">
            <v>41851</v>
          </cell>
        </row>
        <row r="3637">
          <cell r="A3637" t="str">
            <v>12705-10</v>
          </cell>
          <cell r="B3637" t="str">
            <v>C</v>
          </cell>
          <cell r="C3637" t="str">
            <v>Closed</v>
          </cell>
          <cell r="D3637" t="str">
            <v>R - To identify factors in supernatants of osteoclast cultures that stimulate bone formation.</v>
          </cell>
          <cell r="E3637" t="str">
            <v>Timothy John Chambers</v>
          </cell>
          <cell r="F3637">
            <v>41851</v>
          </cell>
        </row>
        <row r="3638">
          <cell r="A3638" t="str">
            <v>12706-10</v>
          </cell>
          <cell r="B3638" t="str">
            <v>C</v>
          </cell>
          <cell r="C3638" t="str">
            <v>Closed</v>
          </cell>
          <cell r="D3638" t="str">
            <v>G - PCP Student Research Group</v>
          </cell>
          <cell r="E3638" t="str">
            <v>Iain Andrew Greenwood</v>
          </cell>
          <cell r="F3638">
            <v>73050</v>
          </cell>
        </row>
        <row r="3639">
          <cell r="A3639" t="str">
            <v>12707-10</v>
          </cell>
          <cell r="B3639" t="str">
            <v>C</v>
          </cell>
          <cell r="C3639" t="str">
            <v>Closed</v>
          </cell>
          <cell r="D3639" t="str">
            <v>R - RAFFAELLO</v>
          </cell>
          <cell r="E3639" t="str">
            <v>Irina Savelieva</v>
          </cell>
          <cell r="F3639">
            <v>41866</v>
          </cell>
        </row>
        <row r="3640">
          <cell r="A3640" t="str">
            <v>12708-10</v>
          </cell>
          <cell r="B3640" t="str">
            <v>C</v>
          </cell>
          <cell r="C3640" t="str">
            <v>Closed</v>
          </cell>
          <cell r="D3640" t="str">
            <v>R - Genetic investigation of discordant MZ twins with mental illness or problems associated with old age exome sequencing</v>
          </cell>
          <cell r="E3640" t="str">
            <v>Stephanie Janet Hazlehurst</v>
          </cell>
          <cell r="F3640">
            <v>41882</v>
          </cell>
        </row>
        <row r="3641">
          <cell r="A3641" t="str">
            <v>12709-10</v>
          </cell>
          <cell r="B3641" t="str">
            <v>C</v>
          </cell>
          <cell r="C3641" t="str">
            <v>Closed</v>
          </cell>
          <cell r="D3641" t="str">
            <v>R - CABANA</v>
          </cell>
          <cell r="E3641" t="str">
            <v>Mark Michael Gallagher</v>
          </cell>
          <cell r="F3641">
            <v>43220</v>
          </cell>
        </row>
        <row r="3642">
          <cell r="A3642" t="str">
            <v>12710-10</v>
          </cell>
          <cell r="B3642" t="str">
            <v>C</v>
          </cell>
          <cell r="C3642" t="str">
            <v>Closed</v>
          </cell>
          <cell r="D3642" t="str">
            <v>G - IMBE Printing Costs</v>
          </cell>
          <cell r="E3642" t="str">
            <v>Matthew Alexander George</v>
          </cell>
          <cell r="F3642">
            <v>73050</v>
          </cell>
        </row>
        <row r="3643">
          <cell r="A3643" t="str">
            <v>12711-10</v>
          </cell>
          <cell r="B3643" t="str">
            <v>C</v>
          </cell>
          <cell r="C3643" t="str">
            <v>Closed</v>
          </cell>
          <cell r="D3643" t="str">
            <v>G - CS Printing Costs</v>
          </cell>
          <cell r="E3643" t="str">
            <v>Ekaterini Nesbitt</v>
          </cell>
          <cell r="F3643">
            <v>73050</v>
          </cell>
        </row>
        <row r="3644">
          <cell r="A3644" t="str">
            <v>12712-10</v>
          </cell>
          <cell r="B3644" t="str">
            <v>N</v>
          </cell>
          <cell r="C3644" t="str">
            <v>Active</v>
          </cell>
          <cell r="D3644" t="str">
            <v>Income generating activities</v>
          </cell>
          <cell r="E3644" t="str">
            <v>Tarek Francis Tewfik Antonios</v>
          </cell>
          <cell r="F3644">
            <v>73050</v>
          </cell>
        </row>
        <row r="3645">
          <cell r="A3645" t="str">
            <v>12712-11</v>
          </cell>
          <cell r="B3645" t="str">
            <v>N</v>
          </cell>
          <cell r="C3645" t="str">
            <v>Active</v>
          </cell>
          <cell r="D3645" t="str">
            <v>C - Consulting and Mentoring activities</v>
          </cell>
          <cell r="E3645" t="str">
            <v>Joanne Megan Eggleton</v>
          </cell>
          <cell r="F3645">
            <v>73050</v>
          </cell>
        </row>
        <row r="3646">
          <cell r="A3646" t="str">
            <v>12713-10</v>
          </cell>
          <cell r="B3646" t="str">
            <v>C</v>
          </cell>
          <cell r="C3646" t="str">
            <v>Closed</v>
          </cell>
          <cell r="D3646" t="str">
            <v>O - CardiacRehabSMP</v>
          </cell>
          <cell r="E3646" t="str">
            <v>Sarah Jane White</v>
          </cell>
          <cell r="F3646">
            <v>73050</v>
          </cell>
        </row>
        <row r="3647">
          <cell r="A3647" t="str">
            <v>12714-10</v>
          </cell>
          <cell r="B3647" t="str">
            <v>C</v>
          </cell>
          <cell r="C3647" t="str">
            <v>Closed</v>
          </cell>
          <cell r="D3647" t="str">
            <v>O - Enterprise Award 11-12 - Online Education Programme</v>
          </cell>
          <cell r="E3647" t="str">
            <v>Juan Carlos Kaski</v>
          </cell>
          <cell r="F3647">
            <v>42677</v>
          </cell>
        </row>
        <row r="3648">
          <cell r="A3648" t="str">
            <v>12714-11</v>
          </cell>
          <cell r="B3648" t="str">
            <v>C</v>
          </cell>
          <cell r="C3648" t="str">
            <v>Closed</v>
          </cell>
          <cell r="D3648" t="str">
            <v>O - Enterprise Award 11-12 Ion Torrent PGM Gene Screening</v>
          </cell>
          <cell r="E3648" t="str">
            <v>Susan Anne McPheat</v>
          </cell>
          <cell r="F3648">
            <v>42677</v>
          </cell>
        </row>
        <row r="3649">
          <cell r="A3649" t="str">
            <v>12714-12</v>
          </cell>
          <cell r="B3649" t="str">
            <v>C</v>
          </cell>
          <cell r="C3649" t="str">
            <v>Closed</v>
          </cell>
          <cell r="D3649" t="str">
            <v>O - Enterprise Award 11-12 Virtual Patient Authoring App</v>
          </cell>
          <cell r="E3649" t="str">
            <v>Terence Alan Poulton</v>
          </cell>
          <cell r="F3649">
            <v>42677</v>
          </cell>
        </row>
        <row r="3650">
          <cell r="A3650" t="str">
            <v>12714-13</v>
          </cell>
          <cell r="B3650" t="str">
            <v>C</v>
          </cell>
          <cell r="C3650" t="str">
            <v>Closed</v>
          </cell>
          <cell r="D3650" t="str">
            <v>Enterprise Award 11-12 Early Screen for Cardiotoxicity</v>
          </cell>
          <cell r="E3650" t="str">
            <v>Yalda Jamshidi</v>
          </cell>
          <cell r="F3650">
            <v>42216</v>
          </cell>
        </row>
        <row r="3651">
          <cell r="A3651" t="str">
            <v>12714-14</v>
          </cell>
          <cell r="B3651" t="str">
            <v>C</v>
          </cell>
          <cell r="C3651" t="str">
            <v>Closed</v>
          </cell>
          <cell r="D3651" t="str">
            <v>O - Enterprise Award 11-12 PPH Compression Belt</v>
          </cell>
          <cell r="E3651" t="str">
            <v>Sabaratnam Arulkumaran</v>
          </cell>
          <cell r="F3651">
            <v>42677</v>
          </cell>
        </row>
        <row r="3652">
          <cell r="A3652" t="str">
            <v>12714-15</v>
          </cell>
          <cell r="B3652" t="str">
            <v>C</v>
          </cell>
          <cell r="C3652" t="str">
            <v>Closed</v>
          </cell>
          <cell r="D3652" t="str">
            <v>Enterprise Award 11-12 Automated Harvesting Hydroponic Medium</v>
          </cell>
          <cell r="E3652" t="str">
            <v>Tim Hing Szeto</v>
          </cell>
          <cell r="F3652">
            <v>42216</v>
          </cell>
        </row>
        <row r="3653">
          <cell r="A3653" t="str">
            <v>12714-16</v>
          </cell>
          <cell r="B3653" t="str">
            <v>C</v>
          </cell>
          <cell r="C3653" t="str">
            <v>Closed</v>
          </cell>
          <cell r="D3653" t="str">
            <v>Enterprise Award 11-12 Cholesterol Lowering Effects of nCREB3</v>
          </cell>
          <cell r="E3653" t="str">
            <v>Axel Nohturfft</v>
          </cell>
          <cell r="F3653">
            <v>42216</v>
          </cell>
        </row>
        <row r="3654">
          <cell r="A3654" t="str">
            <v>12714-17</v>
          </cell>
          <cell r="B3654" t="str">
            <v>C</v>
          </cell>
          <cell r="C3654" t="str">
            <v>Closed</v>
          </cell>
          <cell r="D3654" t="str">
            <v>Enterprise Award 11-12 Targeting of Histone Acetylation in Scars</v>
          </cell>
          <cell r="E3654" t="str">
            <v>Tanya J Shaw</v>
          </cell>
          <cell r="F3654">
            <v>41852</v>
          </cell>
        </row>
        <row r="3655">
          <cell r="A3655" t="str">
            <v>12715-10</v>
          </cell>
          <cell r="B3655" t="str">
            <v>C</v>
          </cell>
          <cell r="C3655" t="str">
            <v>Closed</v>
          </cell>
          <cell r="D3655" t="str">
            <v>G - Access to Work Costs</v>
          </cell>
          <cell r="E3655" t="str">
            <v>Janine Maureen Phillips</v>
          </cell>
          <cell r="F3655">
            <v>73050</v>
          </cell>
        </row>
        <row r="3656">
          <cell r="A3656" t="str">
            <v>12716-10</v>
          </cell>
          <cell r="B3656" t="str">
            <v>P</v>
          </cell>
          <cell r="C3656" t="str">
            <v>Parked</v>
          </cell>
          <cell r="D3656" t="str">
            <v>R - A randomised trial of treating Fibroids with either Embolisation or Myomectomy to Measure the Effect of quality of life among women wishing to avoid hysterectomy</v>
          </cell>
          <cell r="E3656" t="str">
            <v>Isaac Tainzana Manyonda</v>
          </cell>
          <cell r="F3656">
            <v>43830</v>
          </cell>
        </row>
        <row r="3657">
          <cell r="A3657" t="str">
            <v>12717-10</v>
          </cell>
          <cell r="B3657" t="str">
            <v>C</v>
          </cell>
          <cell r="C3657" t="str">
            <v>Closed</v>
          </cell>
          <cell r="D3657" t="str">
            <v>R - Tackling Early Morbidity and Mortality in Myeloma: Assessing the benefit of antibiotic prophylaxis and its effect on healthcare associated infections</v>
          </cell>
          <cell r="E3657" t="str">
            <v>Timothy David Planche</v>
          </cell>
          <cell r="F3657">
            <v>43524</v>
          </cell>
        </row>
        <row r="3658">
          <cell r="A3658" t="str">
            <v>12718-10</v>
          </cell>
          <cell r="B3658" t="str">
            <v>C</v>
          </cell>
          <cell r="C3658" t="str">
            <v>Closed</v>
          </cell>
          <cell r="D3658" t="str">
            <v>R - Measurement of glomerula filtration rate and hepatic drug metabolism in early acute kidney injury</v>
          </cell>
          <cell r="E3658" t="str">
            <v>John Dixon</v>
          </cell>
          <cell r="F3658">
            <v>41943</v>
          </cell>
        </row>
        <row r="3659">
          <cell r="A3659" t="str">
            <v>12719-10</v>
          </cell>
          <cell r="B3659" t="str">
            <v>C</v>
          </cell>
          <cell r="C3659" t="str">
            <v>Closed</v>
          </cell>
          <cell r="D3659" t="str">
            <v>R - Influence of low frequency &amp; rare variants on ECG risk traits for cardiac arrhythmias</v>
          </cell>
          <cell r="E3659" t="str">
            <v>Yalda Jamshidi</v>
          </cell>
          <cell r="F3659">
            <v>42231</v>
          </cell>
        </row>
        <row r="3660">
          <cell r="A3660" t="str">
            <v>12720-10</v>
          </cell>
          <cell r="B3660" t="str">
            <v>C</v>
          </cell>
          <cell r="C3660" t="str">
            <v>Closed</v>
          </cell>
          <cell r="D3660" t="str">
            <v>R - Ultrasound and nanobubble delivery into brain of MRI contrast reagents suitable for diagnosis of Alzheimer´s disease</v>
          </cell>
          <cell r="E3660" t="str">
            <v>Brian Maxwell Austen</v>
          </cell>
          <cell r="F3660">
            <v>41790</v>
          </cell>
        </row>
        <row r="3661">
          <cell r="A3661" t="str">
            <v>12721-10</v>
          </cell>
          <cell r="B3661" t="str">
            <v>C</v>
          </cell>
          <cell r="C3661" t="str">
            <v>Closed</v>
          </cell>
          <cell r="D3661" t="str">
            <v>G - Private Patient MRI Usage</v>
          </cell>
          <cell r="E3661" t="str">
            <v>Stuart Iain Pothecary</v>
          </cell>
          <cell r="F3661">
            <v>73050</v>
          </cell>
        </row>
        <row r="3662">
          <cell r="A3662" t="str">
            <v>12722-10</v>
          </cell>
          <cell r="B3662" t="str">
            <v>C</v>
          </cell>
          <cell r="C3662" t="str">
            <v>Closed</v>
          </cell>
          <cell r="D3662" t="str">
            <v>G - Procurement - Recycling</v>
          </cell>
          <cell r="E3662" t="str">
            <v>David Jonathan Evans</v>
          </cell>
          <cell r="F3662">
            <v>73050</v>
          </cell>
        </row>
        <row r="3663">
          <cell r="A3663" t="str">
            <v>12723-10</v>
          </cell>
          <cell r="B3663" t="str">
            <v>C</v>
          </cell>
          <cell r="C3663" t="str">
            <v>Closed</v>
          </cell>
          <cell r="D3663" t="str">
            <v>Greenhouse Maintenance Fund</v>
          </cell>
          <cell r="E3663" t="str">
            <v>Julian Ma</v>
          </cell>
          <cell r="F3663">
            <v>73050</v>
          </cell>
        </row>
        <row r="3664">
          <cell r="A3664" t="str">
            <v>12724-10</v>
          </cell>
          <cell r="B3664" t="str">
            <v>C</v>
          </cell>
          <cell r="C3664" t="str">
            <v>Closed</v>
          </cell>
          <cell r="D3664" t="str">
            <v>A-  e-Administration funtionality on SITS</v>
          </cell>
          <cell r="E3664" t="str">
            <v>Dean Aron Surtees</v>
          </cell>
          <cell r="F3664">
            <v>73050</v>
          </cell>
        </row>
        <row r="3665">
          <cell r="A3665" t="str">
            <v>12725-10</v>
          </cell>
          <cell r="B3665" t="str">
            <v>C</v>
          </cell>
          <cell r="C3665" t="str">
            <v>Closed</v>
          </cell>
          <cell r="D3665" t="str">
            <v>R - Pathogenesis and Management of M. ulcerans</v>
          </cell>
          <cell r="E3665" t="str">
            <v>Mark Harding Wansbrough-Jones</v>
          </cell>
          <cell r="F3665">
            <v>43555</v>
          </cell>
        </row>
        <row r="3666">
          <cell r="A3666" t="str">
            <v>12725-11</v>
          </cell>
          <cell r="B3666" t="str">
            <v>C</v>
          </cell>
          <cell r="C3666" t="str">
            <v>Closed</v>
          </cell>
          <cell r="D3666" t="str">
            <v>R - KNUST</v>
          </cell>
          <cell r="E3666" t="str">
            <v>Mark Harding Wansbrough-Jones</v>
          </cell>
          <cell r="F3666">
            <v>43374</v>
          </cell>
        </row>
        <row r="3667">
          <cell r="A3667" t="str">
            <v>12726-10</v>
          </cell>
          <cell r="B3667" t="str">
            <v>C</v>
          </cell>
          <cell r="C3667" t="str">
            <v>Closed</v>
          </cell>
          <cell r="D3667" t="str">
            <v>M - General Misc.Research Funds - S Doumouchtsis</v>
          </cell>
          <cell r="E3667" t="str">
            <v>Stergios Doumouchtsis</v>
          </cell>
          <cell r="F3667">
            <v>73050</v>
          </cell>
        </row>
        <row r="3668">
          <cell r="A3668" t="str">
            <v>12727-10</v>
          </cell>
          <cell r="B3668" t="str">
            <v>C</v>
          </cell>
          <cell r="C3668" t="str">
            <v>Closed</v>
          </cell>
          <cell r="D3668" t="str">
            <v>O - Tissue Culture 3 &amp; 4</v>
          </cell>
          <cell r="E3668" t="str">
            <v>Ian Paul Connoley</v>
          </cell>
          <cell r="F3668">
            <v>73050</v>
          </cell>
        </row>
        <row r="3669">
          <cell r="A3669" t="str">
            <v>12728-10</v>
          </cell>
          <cell r="B3669" t="str">
            <v>C</v>
          </cell>
          <cell r="C3669" t="str">
            <v>Closed</v>
          </cell>
          <cell r="D3669" t="str">
            <v>R - Genetic modifers of hypertrophic cardiomyopathy in the Old Order Amish</v>
          </cell>
          <cell r="E3669" t="str">
            <v>Sheryl Lee Pond</v>
          </cell>
          <cell r="F3669">
            <v>42622</v>
          </cell>
        </row>
        <row r="3670">
          <cell r="A3670" t="str">
            <v>12729-10</v>
          </cell>
          <cell r="B3670" t="str">
            <v>C</v>
          </cell>
          <cell r="C3670" t="str">
            <v>Closed</v>
          </cell>
          <cell r="D3670" t="str">
            <v>P1 - PhD from D code/Dr Rajko Reljic/Gil Raynolds Diogo</v>
          </cell>
          <cell r="E3670" t="str">
            <v>Rajko Reljic</v>
          </cell>
          <cell r="F3670">
            <v>73050</v>
          </cell>
        </row>
        <row r="3671">
          <cell r="A3671" t="str">
            <v>12729-11</v>
          </cell>
          <cell r="B3671" t="str">
            <v>C</v>
          </cell>
          <cell r="C3671" t="str">
            <v>Closed</v>
          </cell>
          <cell r="D3671" t="str">
            <v>P6 - Age UK PhD - Dr Thomas Barrick - Owen A Williams</v>
          </cell>
          <cell r="E3671" t="str">
            <v>Thomas Richard Barrick</v>
          </cell>
          <cell r="F3671">
            <v>42913</v>
          </cell>
        </row>
        <row r="3672">
          <cell r="A3672" t="str">
            <v>12729-12</v>
          </cell>
          <cell r="B3672" t="str">
            <v>C</v>
          </cell>
          <cell r="C3672" t="str">
            <v>Closed</v>
          </cell>
          <cell r="D3672" t="str">
            <v>SGUL Research Studentship/ Dr J Cartwright &amp; Dr I Dumitriu/ Rebecca Buckley</v>
          </cell>
          <cell r="E3672" t="str">
            <v>Judith Eleanor Cartwright</v>
          </cell>
          <cell r="F3672">
            <v>73050</v>
          </cell>
        </row>
        <row r="3673">
          <cell r="A3673" t="str">
            <v>12729-13</v>
          </cell>
          <cell r="B3673" t="str">
            <v>C</v>
          </cell>
          <cell r="C3673" t="str">
            <v>Closed</v>
          </cell>
          <cell r="D3673" t="str">
            <v>P2 - SGUL 4year GTA/ Prof S Goodbourn/ Matthew Pickin</v>
          </cell>
          <cell r="E3673" t="str">
            <v>Stephen Edward Goodbourn</v>
          </cell>
          <cell r="F3673">
            <v>73050</v>
          </cell>
        </row>
        <row r="3674">
          <cell r="A3674" t="str">
            <v>12729-14</v>
          </cell>
          <cell r="B3674" t="str">
            <v>C</v>
          </cell>
          <cell r="C3674" t="str">
            <v>Closed</v>
          </cell>
          <cell r="D3674" t="str">
            <v>P1 - SGUL Research Studentship/ Prof D Bennett &amp; Dr S-H Kim/ Jaskaren Singh Kohli</v>
          </cell>
          <cell r="E3674" t="str">
            <v>Dorothy Catherine Bennett</v>
          </cell>
          <cell r="F3674">
            <v>73050</v>
          </cell>
        </row>
        <row r="3675">
          <cell r="A3675" t="str">
            <v>12729-15</v>
          </cell>
          <cell r="B3675" t="str">
            <v>C</v>
          </cell>
          <cell r="C3675" t="str">
            <v>Closed</v>
          </cell>
          <cell r="D3675" t="str">
            <v>P1 - SGUL Research Studentship/ Prof G Whitley &amp; Dr F Valderrama/ Jarama Clucas</v>
          </cell>
          <cell r="E3675" t="str">
            <v>Ferran Valderrama</v>
          </cell>
          <cell r="F3675">
            <v>42751</v>
          </cell>
        </row>
        <row r="3676">
          <cell r="A3676" t="str">
            <v>12729-16</v>
          </cell>
          <cell r="B3676" t="str">
            <v>C</v>
          </cell>
          <cell r="C3676" t="str">
            <v>Closed</v>
          </cell>
          <cell r="D3676" t="str">
            <v>SGUL 4year GTA/ Dr J Cartwright/ Laura James-Allan</v>
          </cell>
          <cell r="E3676" t="str">
            <v>Judith Eleanor Cartwright</v>
          </cell>
          <cell r="F3676">
            <v>73050</v>
          </cell>
        </row>
        <row r="3677">
          <cell r="A3677" t="str">
            <v>12729-17</v>
          </cell>
          <cell r="B3677" t="str">
            <v>N</v>
          </cell>
          <cell r="C3677" t="str">
            <v>Active</v>
          </cell>
          <cell r="D3677" t="str">
            <v>SGUL PhD Studentship- Dr A Nohturfft/ Becky Flynn</v>
          </cell>
          <cell r="E3677" t="str">
            <v>Philip David Butcher</v>
          </cell>
          <cell r="F3677">
            <v>73050</v>
          </cell>
        </row>
        <row r="3678">
          <cell r="A3678" t="str">
            <v>12729-18</v>
          </cell>
          <cell r="B3678" t="str">
            <v>C</v>
          </cell>
          <cell r="C3678" t="str">
            <v>Closed</v>
          </cell>
          <cell r="D3678" t="str">
            <v>P6 - Age Uk PhD - Prof Bennett &amp; Dr T Shaw - Joanna T Castle</v>
          </cell>
          <cell r="E3678" t="str">
            <v>Dorothy Catherine Bennett</v>
          </cell>
          <cell r="F3678">
            <v>42613</v>
          </cell>
        </row>
        <row r="3679">
          <cell r="A3679" t="str">
            <v>12729-19</v>
          </cell>
          <cell r="B3679" t="str">
            <v>C</v>
          </cell>
          <cell r="C3679" t="str">
            <v>Closed</v>
          </cell>
          <cell r="D3679" t="str">
            <v>PhD Studentship/EPSRC via LeicesterUni/G Coulton/Lloyd Ryan Grant</v>
          </cell>
          <cell r="E3679" t="str">
            <v>Gary Russell Coulton</v>
          </cell>
          <cell r="F3679">
            <v>73050</v>
          </cell>
        </row>
        <row r="3680">
          <cell r="A3680" t="str">
            <v>12729-20</v>
          </cell>
          <cell r="B3680" t="str">
            <v>C</v>
          </cell>
          <cell r="C3680" t="str">
            <v>Closed</v>
          </cell>
          <cell r="D3680" t="str">
            <v>P6 -Quality of life &amp; cerebral ischaemia following transcatheter aortic valve implantation (TAVI) compared with surgical aortic valve replacement - Student: Ruth Joyce</v>
          </cell>
          <cell r="E3680" t="str">
            <v>Marjan Jahangiri</v>
          </cell>
          <cell r="F3680">
            <v>42521</v>
          </cell>
        </row>
        <row r="3681">
          <cell r="A3681" t="str">
            <v>12729-21</v>
          </cell>
          <cell r="B3681" t="str">
            <v>C</v>
          </cell>
          <cell r="C3681" t="str">
            <v>Closed</v>
          </cell>
          <cell r="D3681" t="str">
            <v>P6 - Molecular mechanisms regulating cellular inflammatory responses in ascending aortic aneurysms Student: Marika Fava</v>
          </cell>
          <cell r="E3681" t="str">
            <v>Marjan Jahangiri</v>
          </cell>
          <cell r="F3681">
            <v>42593</v>
          </cell>
        </row>
        <row r="3682">
          <cell r="A3682" t="str">
            <v>12729-22</v>
          </cell>
          <cell r="B3682" t="str">
            <v>C</v>
          </cell>
          <cell r="C3682" t="str">
            <v>Closed</v>
          </cell>
          <cell r="D3682" t="str">
            <v>P6 -The contribution of cytolytic granules released from yoT cells in the maduration &amp; migration of dendritic cells - Student: Emma Sparrow</v>
          </cell>
          <cell r="E3682" t="str">
            <v>Mark Duncan Bodman-Smith</v>
          </cell>
          <cell r="F3682">
            <v>43069</v>
          </cell>
        </row>
        <row r="3683">
          <cell r="A3683" t="str">
            <v>12729-23</v>
          </cell>
          <cell r="B3683" t="str">
            <v>C</v>
          </cell>
          <cell r="C3683" t="str">
            <v>Closed</v>
          </cell>
          <cell r="D3683" t="str">
            <v>P6 - Immune functions of a novel TLR9 antagonist Student: Rachel Cant</v>
          </cell>
          <cell r="E3683" t="str">
            <v>Rachel Louise Allen</v>
          </cell>
          <cell r="F3683">
            <v>43165</v>
          </cell>
        </row>
        <row r="3684">
          <cell r="A3684" t="str">
            <v>12729-24</v>
          </cell>
          <cell r="B3684" t="str">
            <v>C</v>
          </cell>
          <cell r="C3684" t="str">
            <v>Closed</v>
          </cell>
          <cell r="D3684" t="str">
            <v>P1 -  PhD from M Code/Prof H Markus/</v>
          </cell>
          <cell r="E3684" t="str">
            <v>Hugh Stephen Markus</v>
          </cell>
          <cell r="F3684">
            <v>73050</v>
          </cell>
        </row>
        <row r="3685">
          <cell r="A3685" t="str">
            <v>12729-25</v>
          </cell>
          <cell r="B3685" t="str">
            <v>C</v>
          </cell>
          <cell r="C3685" t="str">
            <v>Closed</v>
          </cell>
          <cell r="D3685" t="str">
            <v>P6 - BHF PhD  - Dr A Albert &amp; Dr F Gibson - Harry Greenberg</v>
          </cell>
          <cell r="E3685" t="str">
            <v>Anthony Paul Albert</v>
          </cell>
          <cell r="F3685">
            <v>43524</v>
          </cell>
        </row>
        <row r="3686">
          <cell r="A3686" t="str">
            <v>12729-26</v>
          </cell>
          <cell r="B3686" t="str">
            <v>C</v>
          </cell>
          <cell r="C3686" t="str">
            <v>Closed</v>
          </cell>
          <cell r="D3686" t="str">
            <v>P6 - BHF PhD - Dr Gillian Cockerill - Christopher L Huggins</v>
          </cell>
          <cell r="E3686" t="str">
            <v>Raquel Drewett</v>
          </cell>
          <cell r="F3686">
            <v>42490</v>
          </cell>
        </row>
        <row r="3687">
          <cell r="A3687" t="str">
            <v>12729-27</v>
          </cell>
          <cell r="B3687" t="str">
            <v>C</v>
          </cell>
          <cell r="C3687" t="str">
            <v>Closed</v>
          </cell>
          <cell r="D3687" t="str">
            <v>P1 - PhD Studentship BMS/Dr Tristan McKay/Lorna Fitzpatrick</v>
          </cell>
          <cell r="E3687" t="str">
            <v>Thomas David Carter</v>
          </cell>
          <cell r="F3687">
            <v>73050</v>
          </cell>
        </row>
        <row r="3688">
          <cell r="A3688" t="str">
            <v>12729-28</v>
          </cell>
          <cell r="B3688" t="str">
            <v>P</v>
          </cell>
          <cell r="C3688" t="str">
            <v>Parked</v>
          </cell>
          <cell r="D3688" t="str">
            <v>P6 - Jakline Co. - Dr Sue Cotterill - Nasra Jeylani</v>
          </cell>
          <cell r="E3688" t="str">
            <v>Susan Margaret Cotterill</v>
          </cell>
          <cell r="F3688">
            <v>43502</v>
          </cell>
        </row>
        <row r="3689">
          <cell r="A3689" t="str">
            <v>12729-29</v>
          </cell>
          <cell r="B3689" t="str">
            <v>N</v>
          </cell>
          <cell r="C3689" t="str">
            <v>Active</v>
          </cell>
          <cell r="D3689" t="str">
            <v>P1 - PhD Studentship - Catherine Spilling/ Dr T Barrick</v>
          </cell>
          <cell r="E3689" t="str">
            <v>Thomas Richard Barrick</v>
          </cell>
          <cell r="F3689">
            <v>73050</v>
          </cell>
        </row>
        <row r="3690">
          <cell r="A3690" t="str">
            <v>12729-30</v>
          </cell>
          <cell r="B3690" t="str">
            <v>C</v>
          </cell>
          <cell r="C3690" t="str">
            <v>Closed</v>
          </cell>
          <cell r="D3690" t="str">
            <v>P1 - Stipend extension for K Stanczak-Mrozek</v>
          </cell>
          <cell r="E3690" t="str">
            <v>Jodi Anne Lindsay</v>
          </cell>
          <cell r="F3690">
            <v>73050</v>
          </cell>
        </row>
        <row r="3691">
          <cell r="A3691" t="str">
            <v>12729-31</v>
          </cell>
          <cell r="B3691" t="str">
            <v>C</v>
          </cell>
          <cell r="C3691" t="str">
            <v>Closed</v>
          </cell>
          <cell r="D3691" t="str">
            <v>P1 - 50% SGUL 50% M code/Patrick Stone &amp; Fiona Reid/Nicola White</v>
          </cell>
          <cell r="E3691" t="str">
            <v>Sheryl Lee Pond</v>
          </cell>
          <cell r="F3691">
            <v>73050</v>
          </cell>
        </row>
        <row r="3692">
          <cell r="A3692" t="str">
            <v>12729-32</v>
          </cell>
          <cell r="B3692" t="str">
            <v>C</v>
          </cell>
          <cell r="C3692" t="str">
            <v>Closed</v>
          </cell>
          <cell r="D3692" t="str">
            <v>P1 - PhD 50% SGUL- PG &amp; 50% other -BMS/Nidhi Sofat/Anasuya Kuttapitiya</v>
          </cell>
          <cell r="E3692" t="str">
            <v>Nidhi Sofat</v>
          </cell>
          <cell r="F3692">
            <v>73050</v>
          </cell>
        </row>
        <row r="3693">
          <cell r="A3693" t="str">
            <v>12729-33</v>
          </cell>
          <cell r="B3693" t="str">
            <v>C</v>
          </cell>
          <cell r="C3693" t="str">
            <v>Closed</v>
          </cell>
          <cell r="D3693" t="str">
            <v>P1 - PhD 50% SGUL - PG &amp; 50% SGUL - CS/Jodi Lindsay &amp; Kai Hilpert/Martin Ashby</v>
          </cell>
          <cell r="E3693" t="str">
            <v>Jodi Anne Lindsay</v>
          </cell>
          <cell r="F3693">
            <v>42723</v>
          </cell>
        </row>
        <row r="3694">
          <cell r="A3694" t="str">
            <v>12729-34</v>
          </cell>
          <cell r="B3694" t="str">
            <v>C</v>
          </cell>
          <cell r="C3694" t="str">
            <v>Closed</v>
          </cell>
          <cell r="D3694" t="str">
            <v>P1 - Stipend extension for C Soares</v>
          </cell>
          <cell r="E3694" t="str">
            <v>Timothy David Planche</v>
          </cell>
          <cell r="F3694">
            <v>42217</v>
          </cell>
        </row>
        <row r="3695">
          <cell r="A3695" t="str">
            <v>12729-35</v>
          </cell>
          <cell r="B3695" t="str">
            <v>C</v>
          </cell>
          <cell r="C3695" t="str">
            <v>Closed</v>
          </cell>
          <cell r="D3695" t="str">
            <v>P6 - Marfan Trust PhD - Dr Anne Child - Alex Wan</v>
          </cell>
          <cell r="E3695" t="str">
            <v>Anne Hawthorne Child</v>
          </cell>
          <cell r="F3695">
            <v>43220</v>
          </cell>
        </row>
        <row r="3696">
          <cell r="A3696" t="str">
            <v>12729-36</v>
          </cell>
          <cell r="B3696" t="str">
            <v>N</v>
          </cell>
          <cell r="C3696" t="str">
            <v>Active</v>
          </cell>
          <cell r="D3696" t="str">
            <v>P1 - 50% SGUL/50% Pirbright Institute funded PhD Student</v>
          </cell>
          <cell r="E3696" t="str">
            <v>Stephen Edward Goodbourn</v>
          </cell>
          <cell r="F3696">
            <v>43220</v>
          </cell>
        </row>
        <row r="3697">
          <cell r="A3697" t="str">
            <v>12729-37</v>
          </cell>
          <cell r="B3697" t="str">
            <v>N</v>
          </cell>
          <cell r="C3697" t="str">
            <v>Active</v>
          </cell>
          <cell r="D3697" t="str">
            <v>P1 - PhD Studentship TBC - Prof T Carter</v>
          </cell>
          <cell r="E3697" t="str">
            <v>Thomas David Carter</v>
          </cell>
          <cell r="F3697">
            <v>73050</v>
          </cell>
        </row>
        <row r="3698">
          <cell r="A3698" t="str">
            <v>12729-38</v>
          </cell>
          <cell r="B3698" t="str">
            <v>P</v>
          </cell>
          <cell r="C3698" t="str">
            <v>Parked</v>
          </cell>
          <cell r="D3698" t="str">
            <v>P1 - PhD 50% SGUL 50% Other- Prof I Greenwood</v>
          </cell>
          <cell r="E3698" t="str">
            <v>Iain Andrew Greenwood</v>
          </cell>
          <cell r="F3698">
            <v>43312</v>
          </cell>
        </row>
        <row r="3699">
          <cell r="A3699" t="str">
            <v>12729-39</v>
          </cell>
          <cell r="B3699" t="str">
            <v>N</v>
          </cell>
          <cell r="C3699" t="str">
            <v>Active</v>
          </cell>
          <cell r="D3699" t="str">
            <v>P1 - PhD 50% SGUL 50% Other - Dr A Rudnicka</v>
          </cell>
          <cell r="E3699" t="str">
            <v>Alicja Regina Rudnicka</v>
          </cell>
          <cell r="F3699">
            <v>43099</v>
          </cell>
        </row>
        <row r="3700">
          <cell r="A3700" t="str">
            <v>12729-40</v>
          </cell>
          <cell r="B3700" t="str">
            <v>C</v>
          </cell>
          <cell r="C3700" t="str">
            <v>Closed</v>
          </cell>
          <cell r="D3700" t="str">
            <v>P6 - Characterizing the T cell response to cancer and infectious disease - Student: Joe Fenn</v>
          </cell>
          <cell r="E3700" t="str">
            <v>Mark Duncan Bodman-Smith</v>
          </cell>
          <cell r="F3700">
            <v>43585</v>
          </cell>
        </row>
        <row r="3701">
          <cell r="A3701" t="str">
            <v>12729-41</v>
          </cell>
          <cell r="B3701" t="str">
            <v>C</v>
          </cell>
          <cell r="C3701" t="str">
            <v>Closed</v>
          </cell>
          <cell r="D3701" t="str">
            <v>P6 - BHF Studentship for Kazi Jahan "Role of the PIP2-binding protein MARCKS on voltage-gated Ca2+ channels and vascular contractility"</v>
          </cell>
          <cell r="E3701" t="str">
            <v>Anthony Paul Albert</v>
          </cell>
          <cell r="F3701">
            <v>43465</v>
          </cell>
        </row>
        <row r="3702">
          <cell r="A3702" t="str">
            <v>12729-42</v>
          </cell>
          <cell r="B3702" t="str">
            <v>P</v>
          </cell>
          <cell r="C3702" t="str">
            <v>Parked</v>
          </cell>
          <cell r="D3702" t="str">
            <v>P6 - BHF PhD Studentship~Functional studies on the EphB4 signalling pathway in patients with generalised lymphatic dysplasia</v>
          </cell>
          <cell r="E3702" t="str">
            <v>Pia Ostergaard</v>
          </cell>
          <cell r="F3702">
            <v>43536</v>
          </cell>
        </row>
        <row r="3703">
          <cell r="A3703" t="str">
            <v>12729-43</v>
          </cell>
          <cell r="B3703" t="str">
            <v>N</v>
          </cell>
          <cell r="C3703" t="str">
            <v>Active</v>
          </cell>
          <cell r="D3703" t="str">
            <v>P1 - PhD Studentship TBC- Prof S Goodbourn</v>
          </cell>
          <cell r="E3703" t="str">
            <v>Stephen Edward Goodbourn</v>
          </cell>
          <cell r="F3703">
            <v>73050</v>
          </cell>
        </row>
        <row r="3704">
          <cell r="A3704" t="str">
            <v>12729-44</v>
          </cell>
          <cell r="B3704" t="str">
            <v>C</v>
          </cell>
          <cell r="C3704" t="str">
            <v>Closed</v>
          </cell>
          <cell r="D3704" t="str">
            <v>P6 - PhD Studentship for TBC</v>
          </cell>
          <cell r="E3704" t="str">
            <v>Menaka Jeyapalan Nimalan</v>
          </cell>
          <cell r="F3704">
            <v>43555</v>
          </cell>
        </row>
        <row r="3705">
          <cell r="A3705" t="str">
            <v>12729-45</v>
          </cell>
          <cell r="B3705" t="str">
            <v>C</v>
          </cell>
          <cell r="C3705" t="str">
            <v>Closed</v>
          </cell>
          <cell r="D3705" t="str">
            <v>P1 - PhD Studentship-Catherine Spilling/ Dr T Barrick</v>
          </cell>
          <cell r="E3705" t="str">
            <v>Thomas Richard Barrick</v>
          </cell>
          <cell r="F3705">
            <v>42582</v>
          </cell>
        </row>
        <row r="3706">
          <cell r="A3706" t="str">
            <v>12729-46</v>
          </cell>
          <cell r="B3706" t="str">
            <v>N</v>
          </cell>
          <cell r="C3706" t="str">
            <v>Active</v>
          </cell>
          <cell r="D3706" t="str">
            <v>P6 - PhD Studentship-S Sharma/Stathis Papatheodorou</v>
          </cell>
          <cell r="E3706" t="str">
            <v>Sanjay Sharma</v>
          </cell>
          <cell r="F3706">
            <v>44500</v>
          </cell>
        </row>
        <row r="3707">
          <cell r="A3707" t="str">
            <v>12729-47</v>
          </cell>
          <cell r="B3707" t="str">
            <v>N</v>
          </cell>
          <cell r="C3707" t="str">
            <v>Active</v>
          </cell>
          <cell r="D3707" t="str">
            <v>P6 - PhD Studentship-S Sharma/Gemma P Williams</v>
          </cell>
          <cell r="E3707" t="str">
            <v>Sanjay Sharma</v>
          </cell>
          <cell r="F3707">
            <v>44500</v>
          </cell>
        </row>
        <row r="3708">
          <cell r="A3708" t="str">
            <v>12729-48</v>
          </cell>
          <cell r="B3708" t="str">
            <v>N</v>
          </cell>
          <cell r="C3708" t="str">
            <v>Active</v>
          </cell>
          <cell r="D3708" t="str">
            <v>P1 - PhD Budget Account INPH</v>
          </cell>
          <cell r="E3708" t="str">
            <v>Peter Hynes Whincup</v>
          </cell>
          <cell r="F3708">
            <v>72989</v>
          </cell>
        </row>
        <row r="3709">
          <cell r="A3709" t="str">
            <v>12729-49</v>
          </cell>
          <cell r="B3709" t="str">
            <v>N</v>
          </cell>
          <cell r="C3709" t="str">
            <v>Active</v>
          </cell>
          <cell r="D3709" t="str">
            <v>P1 -PhD Budget Account INCC</v>
          </cell>
          <cell r="E3709" t="str">
            <v>Joanne Megan Eggleton</v>
          </cell>
          <cell r="F3709">
            <v>72989</v>
          </cell>
        </row>
        <row r="3710">
          <cell r="A3710" t="str">
            <v>12729-50</v>
          </cell>
          <cell r="B3710" t="str">
            <v>N</v>
          </cell>
          <cell r="C3710" t="str">
            <v>Active</v>
          </cell>
          <cell r="D3710" t="str">
            <v>P1 - PhD Budget Account INII</v>
          </cell>
          <cell r="E3710" t="str">
            <v>Melanie Rose Monteiro</v>
          </cell>
          <cell r="F3710">
            <v>72989</v>
          </cell>
        </row>
        <row r="3711">
          <cell r="A3711" t="str">
            <v>12729-51</v>
          </cell>
          <cell r="B3711" t="str">
            <v>N</v>
          </cell>
          <cell r="C3711" t="str">
            <v>Active</v>
          </cell>
          <cell r="D3711" t="str">
            <v>P1 - Zoe Haines PhD</v>
          </cell>
          <cell r="E3711" t="str">
            <v>Daniel Nathan Meijles</v>
          </cell>
          <cell r="F3711">
            <v>44592</v>
          </cell>
        </row>
        <row r="3712">
          <cell r="A3712" t="str">
            <v>12729-52</v>
          </cell>
          <cell r="B3712" t="str">
            <v>N</v>
          </cell>
          <cell r="C3712" t="str">
            <v>Active</v>
          </cell>
          <cell r="D3712" t="str">
            <v>P1 – Zoe Tryfonos PhD</v>
          </cell>
          <cell r="E3712" t="str">
            <v>Judith Eleanor Cartwright</v>
          </cell>
          <cell r="F3712">
            <v>44651</v>
          </cell>
        </row>
        <row r="3713">
          <cell r="A3713" t="str">
            <v>12730-10</v>
          </cell>
          <cell r="B3713" t="str">
            <v>N</v>
          </cell>
          <cell r="C3713" t="str">
            <v>Active</v>
          </cell>
          <cell r="D3713" t="str">
            <v>G - Core Salaries - MBBS Programme Administration</v>
          </cell>
          <cell r="E3713" t="str">
            <v>Jane Lousie Saffell</v>
          </cell>
          <cell r="F3713">
            <v>73050</v>
          </cell>
        </row>
        <row r="3714">
          <cell r="A3714" t="str">
            <v>12731-10</v>
          </cell>
          <cell r="B3714" t="str">
            <v>C</v>
          </cell>
          <cell r="C3714" t="str">
            <v>Closed</v>
          </cell>
          <cell r="D3714" t="str">
            <v>R - Generation 4.5</v>
          </cell>
          <cell r="E3714" t="str">
            <v>Terence Alan Poulton</v>
          </cell>
          <cell r="F3714">
            <v>42216</v>
          </cell>
        </row>
        <row r="3715">
          <cell r="A3715" t="str">
            <v>12732-10</v>
          </cell>
          <cell r="B3715" t="str">
            <v>C</v>
          </cell>
          <cell r="C3715" t="str">
            <v>Closed</v>
          </cell>
          <cell r="D3715" t="str">
            <v>SGUL 4yr GTA / Dr R Allen / Laura Hudson</v>
          </cell>
          <cell r="E3715" t="str">
            <v>Rachel Louise Allen</v>
          </cell>
          <cell r="F3715">
            <v>73050</v>
          </cell>
        </row>
        <row r="3716">
          <cell r="A3716" t="str">
            <v>12733-10</v>
          </cell>
          <cell r="B3716" t="str">
            <v>C</v>
          </cell>
          <cell r="C3716" t="str">
            <v>Closed</v>
          </cell>
          <cell r="D3716" t="str">
            <v>R - Wellcome Trust Open Access 2012/13</v>
          </cell>
          <cell r="E3716" t="str">
            <v>Melanie Rose Monteiro</v>
          </cell>
          <cell r="F3716">
            <v>41638</v>
          </cell>
        </row>
        <row r="3717">
          <cell r="A3717" t="str">
            <v>12734-10</v>
          </cell>
          <cell r="B3717" t="str">
            <v>P</v>
          </cell>
          <cell r="C3717" t="str">
            <v>Parked</v>
          </cell>
          <cell r="D3717" t="str">
            <v>R - Use of IMM-101, a heat-killed whole cell mycobacterial preparation, in the treatment of pancreatic cancer: potential mechanisms of action.</v>
          </cell>
          <cell r="E3717" t="str">
            <v>Androulla Elia</v>
          </cell>
          <cell r="F3717">
            <v>43404</v>
          </cell>
        </row>
        <row r="3718">
          <cell r="A3718" t="str">
            <v>12735-10</v>
          </cell>
          <cell r="B3718" t="str">
            <v>C</v>
          </cell>
          <cell r="C3718" t="str">
            <v>Closed</v>
          </cell>
          <cell r="D3718" t="str">
            <v>R - Plant-produced rabies monoclonal antibodies for passive prophylaxis treatment</v>
          </cell>
          <cell r="E3718" t="str">
            <v>Julian Ma</v>
          </cell>
          <cell r="F3718">
            <v>42262</v>
          </cell>
        </row>
        <row r="3719">
          <cell r="A3719" t="str">
            <v>12736-10</v>
          </cell>
          <cell r="B3719" t="str">
            <v>C</v>
          </cell>
          <cell r="C3719" t="str">
            <v>Closed</v>
          </cell>
          <cell r="D3719" t="str">
            <v>G - Estates 10yr Maint Plan - General</v>
          </cell>
          <cell r="E3719" t="str">
            <v>Derek Waldo Bannister</v>
          </cell>
          <cell r="F3719">
            <v>73050</v>
          </cell>
        </row>
        <row r="3720">
          <cell r="A3720" t="str">
            <v>12737-10</v>
          </cell>
          <cell r="B3720" t="str">
            <v>C</v>
          </cell>
          <cell r="C3720" t="str">
            <v>Closed</v>
          </cell>
          <cell r="D3720" t="str">
            <v>R - Physiological impact of Kv7 channels in cAMP-mediated arterial dilatation</v>
          </cell>
          <cell r="E3720" t="str">
            <v>Iain Andrew Greenwood</v>
          </cell>
          <cell r="F3720">
            <v>42607</v>
          </cell>
        </row>
        <row r="3721">
          <cell r="A3721" t="str">
            <v>12738-10</v>
          </cell>
          <cell r="B3721" t="str">
            <v>C</v>
          </cell>
          <cell r="C3721" t="str">
            <v>Closed</v>
          </cell>
          <cell r="D3721" t="str">
            <v>Evaluation of Dementia Course</v>
          </cell>
          <cell r="E3721" t="str">
            <v>James Anthony Keith Erskine</v>
          </cell>
          <cell r="F3721">
            <v>73050</v>
          </cell>
        </row>
        <row r="3722">
          <cell r="A3722" t="str">
            <v>12739-10</v>
          </cell>
          <cell r="B3722" t="str">
            <v>C</v>
          </cell>
          <cell r="C3722" t="str">
            <v>Closed</v>
          </cell>
          <cell r="D3722" t="str">
            <v>M - General Research Funds - DUPRO - Dr N Sofat</v>
          </cell>
          <cell r="E3722" t="str">
            <v>Nidhi Sofat</v>
          </cell>
          <cell r="F3722">
            <v>73050</v>
          </cell>
        </row>
        <row r="3723">
          <cell r="A3723" t="str">
            <v>12739-11</v>
          </cell>
          <cell r="B3723" t="str">
            <v>C</v>
          </cell>
          <cell r="C3723" t="str">
            <v>Closed</v>
          </cell>
          <cell r="D3723" t="str">
            <v>M - General Research Funds - Prof N Brown</v>
          </cell>
          <cell r="E3723" t="str">
            <v>Nigel Andrew Brown</v>
          </cell>
          <cell r="F3723">
            <v>41851</v>
          </cell>
        </row>
        <row r="3724">
          <cell r="A3724" t="str">
            <v>12739-12</v>
          </cell>
          <cell r="B3724" t="str">
            <v>C</v>
          </cell>
          <cell r="C3724" t="str">
            <v>Closed</v>
          </cell>
          <cell r="D3724" t="str">
            <v>M - General Research Funds - Prof P L R Andrews</v>
          </cell>
          <cell r="E3724" t="str">
            <v>Paul Lyn Rodney Andrews</v>
          </cell>
          <cell r="F3724">
            <v>41851</v>
          </cell>
        </row>
        <row r="3725">
          <cell r="A3725" t="str">
            <v>12739-13</v>
          </cell>
          <cell r="B3725" t="str">
            <v>C</v>
          </cell>
          <cell r="C3725" t="str">
            <v>Closed</v>
          </cell>
          <cell r="D3725" t="str">
            <v>M - General Research Funds - Dr S Kim</v>
          </cell>
          <cell r="E3725" t="str">
            <v>Soo-Hyun Kim</v>
          </cell>
          <cell r="F3725">
            <v>41851</v>
          </cell>
        </row>
        <row r="3726">
          <cell r="A3726" t="str">
            <v>12739-14</v>
          </cell>
          <cell r="B3726" t="str">
            <v>C</v>
          </cell>
          <cell r="C3726" t="str">
            <v>Closed</v>
          </cell>
          <cell r="D3726" t="str">
            <v>M - General Research Funds - Prof T J Chambers</v>
          </cell>
          <cell r="E3726" t="str">
            <v>Timothy John Chambers</v>
          </cell>
          <cell r="F3726">
            <v>73050</v>
          </cell>
        </row>
        <row r="3727">
          <cell r="A3727" t="str">
            <v>12739-15</v>
          </cell>
          <cell r="B3727" t="str">
            <v>C</v>
          </cell>
          <cell r="C3727" t="str">
            <v>Closed</v>
          </cell>
          <cell r="D3727" t="str">
            <v>M - General Research Funds - Dr D Ashhurst</v>
          </cell>
          <cell r="E3727" t="str">
            <v>Doreen Ashhurst</v>
          </cell>
          <cell r="F3727">
            <v>73050</v>
          </cell>
        </row>
        <row r="3728">
          <cell r="A3728" t="str">
            <v>12739-16</v>
          </cell>
          <cell r="B3728" t="str">
            <v>C</v>
          </cell>
          <cell r="C3728" t="str">
            <v>Closed</v>
          </cell>
          <cell r="D3728" t="str">
            <v>M - General Research Funds - Dr F M Gibson</v>
          </cell>
          <cell r="E3728" t="str">
            <v>Frances Mary Gibson</v>
          </cell>
          <cell r="F3728">
            <v>41851</v>
          </cell>
        </row>
        <row r="3729">
          <cell r="A3729" t="str">
            <v>12739-17</v>
          </cell>
          <cell r="B3729" t="str">
            <v>C</v>
          </cell>
          <cell r="C3729" t="str">
            <v>Closed</v>
          </cell>
          <cell r="D3729" t="str">
            <v>M - General Research Funds - Dr F Miralles Arenas</v>
          </cell>
          <cell r="E3729" t="str">
            <v>Francisco Miralles Arenas</v>
          </cell>
          <cell r="F3729">
            <v>41851</v>
          </cell>
        </row>
        <row r="3730">
          <cell r="A3730" t="str">
            <v>12740-10</v>
          </cell>
          <cell r="B3730" t="str">
            <v>N</v>
          </cell>
          <cell r="C3730" t="str">
            <v>Active</v>
          </cell>
          <cell r="D3730" t="str">
            <v>O - HEA funding - Pathology Podcast Website</v>
          </cell>
          <cell r="E3730" t="str">
            <v>Carol Janet Shiels</v>
          </cell>
          <cell r="F3730">
            <v>73050</v>
          </cell>
        </row>
        <row r="3731">
          <cell r="A3731" t="str">
            <v>12741-10</v>
          </cell>
          <cell r="B3731" t="str">
            <v>N</v>
          </cell>
          <cell r="C3731" t="str">
            <v>Active</v>
          </cell>
          <cell r="D3731" t="str">
            <v>G - Student Superviser - Dr J Smith</v>
          </cell>
          <cell r="E3731" t="str">
            <v>Jared Grant Smith</v>
          </cell>
          <cell r="F3731">
            <v>73050</v>
          </cell>
        </row>
        <row r="3732">
          <cell r="A3732" t="str">
            <v>12741-12</v>
          </cell>
          <cell r="B3732" t="str">
            <v>C</v>
          </cell>
          <cell r="C3732" t="str">
            <v>Closed</v>
          </cell>
          <cell r="D3732" t="str">
            <v>G - Psychiatry BSc Project - Psy 1400</v>
          </cell>
          <cell r="E3732" t="str">
            <v>Sarah Jane White</v>
          </cell>
          <cell r="F3732">
            <v>73050</v>
          </cell>
        </row>
        <row r="3733">
          <cell r="A3733" t="str">
            <v>12741-13</v>
          </cell>
          <cell r="B3733" t="str">
            <v>N</v>
          </cell>
          <cell r="C3733" t="str">
            <v>Active</v>
          </cell>
          <cell r="D3733" t="str">
            <v>G - Studentships - Dr P Sedgwick</v>
          </cell>
          <cell r="E3733" t="str">
            <v>Philip Martin Sedgwick</v>
          </cell>
          <cell r="F3733">
            <v>73050</v>
          </cell>
        </row>
        <row r="3734">
          <cell r="A3734" t="str">
            <v>12741-14</v>
          </cell>
          <cell r="B3734" t="str">
            <v>C</v>
          </cell>
          <cell r="C3734" t="str">
            <v>Closed</v>
          </cell>
          <cell r="D3734" t="str">
            <v>G - BSc Module - Behavioural Medicine</v>
          </cell>
          <cell r="E3734" t="str">
            <v>James Anthony Keith Erskine</v>
          </cell>
          <cell r="F3734">
            <v>73050</v>
          </cell>
        </row>
        <row r="3735">
          <cell r="A3735" t="str">
            <v>12741-15</v>
          </cell>
          <cell r="B3735" t="str">
            <v>N</v>
          </cell>
          <cell r="C3735" t="str">
            <v>Active</v>
          </cell>
          <cell r="D3735" t="str">
            <v>G - Studentships - Dr J Erskine</v>
          </cell>
          <cell r="E3735" t="str">
            <v>James Anthony Keith Erskine</v>
          </cell>
          <cell r="F3735">
            <v>73050</v>
          </cell>
        </row>
        <row r="3736">
          <cell r="A3736" t="str">
            <v>12741-16</v>
          </cell>
          <cell r="B3736" t="str">
            <v>N</v>
          </cell>
          <cell r="C3736" t="str">
            <v>Active</v>
          </cell>
          <cell r="D3736" t="str">
            <v>G - Studentships - Prof D Bowman</v>
          </cell>
          <cell r="E3736" t="str">
            <v>Deborah Faye Bowman</v>
          </cell>
          <cell r="F3736">
            <v>73050</v>
          </cell>
        </row>
        <row r="3737">
          <cell r="A3737" t="str">
            <v>12741-17</v>
          </cell>
          <cell r="B3737" t="str">
            <v>N</v>
          </cell>
          <cell r="C3737" t="str">
            <v>Active</v>
          </cell>
          <cell r="D3737" t="str">
            <v>G - Studentships - Dr I Crinson</v>
          </cell>
          <cell r="E3737" t="str">
            <v>Iain Crinson</v>
          </cell>
          <cell r="F3737">
            <v>73050</v>
          </cell>
        </row>
        <row r="3738">
          <cell r="A3738" t="str">
            <v>12741-18</v>
          </cell>
          <cell r="B3738" t="str">
            <v>C</v>
          </cell>
          <cell r="C3738" t="str">
            <v>Closed</v>
          </cell>
          <cell r="D3738" t="str">
            <v>G - Studentships - Dr A Bartlett</v>
          </cell>
          <cell r="E3738" t="str">
            <v>Ann Elizabeth Adams Bartlett</v>
          </cell>
          <cell r="F3738">
            <v>73050</v>
          </cell>
        </row>
        <row r="3739">
          <cell r="A3739" t="str">
            <v>12742-10</v>
          </cell>
          <cell r="B3739" t="str">
            <v>C</v>
          </cell>
          <cell r="C3739" t="str">
            <v>Closed</v>
          </cell>
          <cell r="D3739" t="str">
            <v>O - The Dowager Countess Eleanor Peel Trust</v>
          </cell>
          <cell r="E3739" t="str">
            <v>Jamal Nasir</v>
          </cell>
          <cell r="F3739">
            <v>41586</v>
          </cell>
        </row>
        <row r="3740">
          <cell r="A3740" t="str">
            <v>12743-10</v>
          </cell>
          <cell r="B3740" t="str">
            <v>N</v>
          </cell>
          <cell r="C3740" t="str">
            <v>Active</v>
          </cell>
          <cell r="D3740" t="str">
            <v>F - Discretionary Account - Dr C Hooper</v>
          </cell>
          <cell r="E3740" t="str">
            <v>Carwyn Rhys Hooper</v>
          </cell>
          <cell r="F3740">
            <v>73050</v>
          </cell>
        </row>
        <row r="3741">
          <cell r="A3741" t="str">
            <v>12744-10</v>
          </cell>
          <cell r="B3741" t="str">
            <v>C</v>
          </cell>
          <cell r="C3741" t="str">
            <v>Closed</v>
          </cell>
          <cell r="D3741" t="str">
            <v>R - An evolutionary population genomics approach to determine the genetic basis of virulence in the pathogenic fungus Cryptococcus neoformans</v>
          </cell>
          <cell r="E3741" t="str">
            <v>Tihana Bicanic</v>
          </cell>
          <cell r="F3741">
            <v>42474</v>
          </cell>
        </row>
        <row r="3742">
          <cell r="A3742" t="str">
            <v>12745-10</v>
          </cell>
          <cell r="B3742" t="str">
            <v>C</v>
          </cell>
          <cell r="C3742" t="str">
            <v>Closed</v>
          </cell>
          <cell r="D3742" t="str">
            <v>G - 100% SGUL funded PhD Studentships - Scheme 1</v>
          </cell>
          <cell r="E3742" t="str">
            <v>Jennifer Ruth Laws</v>
          </cell>
          <cell r="F3742">
            <v>42369</v>
          </cell>
        </row>
        <row r="3743">
          <cell r="A3743" t="str">
            <v>12745-11</v>
          </cell>
          <cell r="B3743" t="str">
            <v>C</v>
          </cell>
          <cell r="C3743" t="str">
            <v>Closed</v>
          </cell>
          <cell r="D3743" t="str">
            <v>G - 100% SGUL funded PhD Studentships - Scheme 1.a</v>
          </cell>
          <cell r="E3743" t="str">
            <v>Jennifer Ruth Laws</v>
          </cell>
          <cell r="F3743">
            <v>42369</v>
          </cell>
        </row>
        <row r="3744">
          <cell r="A3744" t="str">
            <v>12745-12</v>
          </cell>
          <cell r="B3744" t="str">
            <v>C</v>
          </cell>
          <cell r="C3744" t="str">
            <v>Closed</v>
          </cell>
          <cell r="D3744" t="str">
            <v>G - International PhD Fee Scholarship</v>
          </cell>
          <cell r="E3744" t="str">
            <v>Jennifer Ruth Laws</v>
          </cell>
          <cell r="F3744">
            <v>42369</v>
          </cell>
        </row>
        <row r="3745">
          <cell r="A3745" t="str">
            <v>12746-10</v>
          </cell>
          <cell r="B3745" t="str">
            <v>C</v>
          </cell>
          <cell r="C3745" t="str">
            <v>Closed</v>
          </cell>
          <cell r="D3745" t="str">
            <v>R - 116023 (FLU D-QIV-009 EXT 004)</v>
          </cell>
          <cell r="E3745" t="str">
            <v>Paul Trafford Heath</v>
          </cell>
          <cell r="F3745">
            <v>42078</v>
          </cell>
        </row>
        <row r="3746">
          <cell r="A3746" t="str">
            <v>12747-10</v>
          </cell>
          <cell r="B3746" t="str">
            <v>N</v>
          </cell>
          <cell r="C3746" t="str">
            <v>Active</v>
          </cell>
          <cell r="D3746" t="str">
            <v>G - External Relations Communications - General Expenses</v>
          </cell>
          <cell r="E3746" t="str">
            <v>Pamela Ann Agar</v>
          </cell>
          <cell r="F3746">
            <v>73050</v>
          </cell>
        </row>
        <row r="3747">
          <cell r="A3747" t="str">
            <v>12747-11</v>
          </cell>
          <cell r="B3747" t="str">
            <v>N</v>
          </cell>
          <cell r="C3747" t="str">
            <v>Active</v>
          </cell>
          <cell r="D3747" t="str">
            <v>G - Core Salaries - External Relations, Comms &amp; Marketing</v>
          </cell>
          <cell r="E3747" t="str">
            <v>Caroline Rachel Davis</v>
          </cell>
          <cell r="F3747">
            <v>73050</v>
          </cell>
        </row>
        <row r="3748">
          <cell r="A3748" t="str">
            <v>12748-10</v>
          </cell>
          <cell r="B3748" t="str">
            <v>C</v>
          </cell>
          <cell r="C3748" t="str">
            <v>Closed</v>
          </cell>
          <cell r="D3748" t="str">
            <v>F - Discretionary fund - Amy Spatz</v>
          </cell>
          <cell r="E3748" t="str">
            <v>Amy Lorraine Spatz</v>
          </cell>
          <cell r="F3748">
            <v>73050</v>
          </cell>
        </row>
        <row r="3749">
          <cell r="A3749" t="str">
            <v>12749-10</v>
          </cell>
          <cell r="B3749" t="str">
            <v>C</v>
          </cell>
          <cell r="C3749" t="str">
            <v>Closed</v>
          </cell>
          <cell r="D3749" t="str">
            <v>F1 - Prof Arulkumaran retirement function</v>
          </cell>
          <cell r="E3749" t="str">
            <v>Sabaratnam Arulkumaran</v>
          </cell>
          <cell r="F3749">
            <v>73050</v>
          </cell>
        </row>
        <row r="3750">
          <cell r="A3750" t="str">
            <v>12750-10</v>
          </cell>
          <cell r="B3750" t="str">
            <v>N</v>
          </cell>
          <cell r="C3750" t="str">
            <v>Active</v>
          </cell>
          <cell r="D3750" t="str">
            <v>O - ERASMUS Lymphatics Life Long Learning</v>
          </cell>
          <cell r="E3750" t="str">
            <v>Peter Sydney Mortimer</v>
          </cell>
          <cell r="F3750">
            <v>73050</v>
          </cell>
        </row>
        <row r="3751">
          <cell r="A3751" t="str">
            <v>12751-10</v>
          </cell>
          <cell r="B3751" t="str">
            <v>C</v>
          </cell>
          <cell r="C3751" t="str">
            <v>Closed</v>
          </cell>
          <cell r="D3751" t="str">
            <v>R - Kv 7 channel activators-a novel treatment for preterm labour ?</v>
          </cell>
          <cell r="E3751" t="str">
            <v>Iain Andrew Greenwood</v>
          </cell>
          <cell r="F3751">
            <v>42308</v>
          </cell>
        </row>
        <row r="3752">
          <cell r="A3752" t="str">
            <v>12752-10</v>
          </cell>
          <cell r="B3752" t="str">
            <v>C</v>
          </cell>
          <cell r="C3752" t="str">
            <v>Closed</v>
          </cell>
          <cell r="D3752" t="str">
            <v>R - PREFER AF</v>
          </cell>
          <cell r="E3752" t="str">
            <v>Irina Savelieva</v>
          </cell>
          <cell r="F3752">
            <v>41866</v>
          </cell>
        </row>
        <row r="3753">
          <cell r="A3753" t="str">
            <v>12753-10</v>
          </cell>
          <cell r="B3753" t="str">
            <v>C</v>
          </cell>
          <cell r="C3753" t="str">
            <v>Closed</v>
          </cell>
          <cell r="D3753" t="str">
            <v>R - Impact of HPV on TAM and angiogenesis in head and neck squamous cell carcinoma</v>
          </cell>
          <cell r="E3753" t="str">
            <v>Ingrid Elena Dumitriu</v>
          </cell>
          <cell r="F3753">
            <v>42338</v>
          </cell>
        </row>
        <row r="3754">
          <cell r="A3754" t="str">
            <v>12754-10</v>
          </cell>
          <cell r="B3754" t="str">
            <v>C</v>
          </cell>
          <cell r="C3754" t="str">
            <v>Closed</v>
          </cell>
          <cell r="D3754" t="str">
            <v>R - Respiratory Health of the Nation</v>
          </cell>
          <cell r="E3754" t="str">
            <v>David Peter Strachan</v>
          </cell>
          <cell r="F3754">
            <v>42437</v>
          </cell>
        </row>
        <row r="3755">
          <cell r="A3755" t="str">
            <v>12754-11</v>
          </cell>
          <cell r="B3755" t="str">
            <v>C</v>
          </cell>
          <cell r="C3755" t="str">
            <v>Closed</v>
          </cell>
          <cell r="D3755" t="str">
            <v>R - Subcontract to external funders</v>
          </cell>
          <cell r="E3755" t="str">
            <v>David Peter Strachan</v>
          </cell>
          <cell r="F3755">
            <v>42437</v>
          </cell>
        </row>
        <row r="3756">
          <cell r="A3756" t="str">
            <v>12755-10</v>
          </cell>
          <cell r="B3756" t="str">
            <v>C</v>
          </cell>
          <cell r="C3756" t="str">
            <v>Closed</v>
          </cell>
          <cell r="D3756" t="str">
            <v>R - Molecular basis of DNA gating by topo IV &amp; gyrase &amp; its inhibition by antimicrobial drugs</v>
          </cell>
          <cell r="E3756" t="str">
            <v>Larry Mark Fisher</v>
          </cell>
          <cell r="F3756">
            <v>42530</v>
          </cell>
        </row>
        <row r="3757">
          <cell r="A3757" t="str">
            <v>12755-11</v>
          </cell>
          <cell r="B3757" t="str">
            <v>C</v>
          </cell>
          <cell r="C3757" t="str">
            <v>Closed</v>
          </cell>
          <cell r="D3757" t="str">
            <v>R - KCL Sub-contract</v>
          </cell>
          <cell r="E3757" t="str">
            <v>Larry Mark Fisher</v>
          </cell>
          <cell r="F3757">
            <v>42460</v>
          </cell>
        </row>
        <row r="3758">
          <cell r="A3758" t="str">
            <v>12756-10</v>
          </cell>
          <cell r="B3758" t="str">
            <v>C</v>
          </cell>
          <cell r="C3758" t="str">
            <v>Closed</v>
          </cell>
          <cell r="D3758" t="str">
            <v>R - VIST HTA Trial</v>
          </cell>
          <cell r="E3758" t="str">
            <v>Hugh Stephen Markus</v>
          </cell>
          <cell r="F3758">
            <v>41676</v>
          </cell>
        </row>
        <row r="3759">
          <cell r="A3759" t="str">
            <v>12757-10</v>
          </cell>
          <cell r="B3759" t="str">
            <v>P</v>
          </cell>
          <cell r="C3759" t="str">
            <v>Parked</v>
          </cell>
          <cell r="D3759" t="str">
            <v>R - KEPAMOD - Knowledge exchange in processing and analysis of multi-omic data</v>
          </cell>
          <cell r="E3759" t="str">
            <v>Helen Jane Boland</v>
          </cell>
          <cell r="F3759">
            <v>42490</v>
          </cell>
        </row>
        <row r="3760">
          <cell r="A3760" t="str">
            <v>12757-11</v>
          </cell>
          <cell r="B3760" t="str">
            <v>P</v>
          </cell>
          <cell r="C3760" t="str">
            <v>Parked</v>
          </cell>
          <cell r="D3760" t="str">
            <v>R - KEPAMOD Partner Management</v>
          </cell>
          <cell r="E3760" t="str">
            <v>Helen Jane Boland</v>
          </cell>
          <cell r="F3760">
            <v>42490</v>
          </cell>
        </row>
        <row r="3761">
          <cell r="A3761" t="str">
            <v>12758-10</v>
          </cell>
          <cell r="B3761" t="str">
            <v>P</v>
          </cell>
          <cell r="C3761" t="str">
            <v>Parked</v>
          </cell>
          <cell r="D3761" t="str">
            <v>R - The Role of Bone Marrow mesenchymal Stromal Cells in Chronic ITP</v>
          </cell>
          <cell r="E3761" t="str">
            <v>Ruth Pettengell</v>
          </cell>
          <cell r="F3761">
            <v>42978</v>
          </cell>
        </row>
        <row r="3762">
          <cell r="A3762" t="str">
            <v>12759-10</v>
          </cell>
          <cell r="B3762" t="str">
            <v>C</v>
          </cell>
          <cell r="C3762" t="str">
            <v>Closed</v>
          </cell>
          <cell r="D3762" t="str">
            <v>R - Support for screening programme of CRY</v>
          </cell>
          <cell r="E3762" t="str">
            <v>Sanjay Sharma</v>
          </cell>
          <cell r="F3762">
            <v>41866</v>
          </cell>
        </row>
        <row r="3763">
          <cell r="A3763" t="str">
            <v>12760-10</v>
          </cell>
          <cell r="B3763" t="str">
            <v>C</v>
          </cell>
          <cell r="C3763" t="str">
            <v>Closed</v>
          </cell>
          <cell r="D3763" t="str">
            <v>N1 - MSK Research Coordinator</v>
          </cell>
          <cell r="E3763" t="str">
            <v>Nidhi Sofat</v>
          </cell>
          <cell r="F3763">
            <v>42099</v>
          </cell>
        </row>
        <row r="3764">
          <cell r="A3764" t="str">
            <v>12761-10</v>
          </cell>
          <cell r="B3764" t="str">
            <v>C</v>
          </cell>
          <cell r="C3764" t="str">
            <v>Closed</v>
          </cell>
          <cell r="D3764" t="str">
            <v>R - A Clinical Trial of Metformin in COPD Exacerbations</v>
          </cell>
          <cell r="E3764" t="str">
            <v>Emma Harriet Baker</v>
          </cell>
          <cell r="F3764">
            <v>42109</v>
          </cell>
        </row>
        <row r="3765">
          <cell r="A3765" t="str">
            <v>12762-10</v>
          </cell>
          <cell r="B3765" t="str">
            <v>P</v>
          </cell>
          <cell r="C3765" t="str">
            <v>Parked</v>
          </cell>
          <cell r="D3765" t="str">
            <v>R - TANDEM Concurrent tuberculosis and diabetes mellitus</v>
          </cell>
          <cell r="E3765" t="str">
            <v>Julia Critchley</v>
          </cell>
          <cell r="F3765">
            <v>43227</v>
          </cell>
        </row>
        <row r="3766">
          <cell r="A3766" t="str">
            <v>12763-10</v>
          </cell>
          <cell r="B3766" t="str">
            <v>C</v>
          </cell>
          <cell r="C3766" t="str">
            <v>Closed</v>
          </cell>
          <cell r="D3766" t="str">
            <v>G - BMS GTA PhDs</v>
          </cell>
          <cell r="E3766" t="str">
            <v>Sheryl Lee Pond</v>
          </cell>
          <cell r="F3766">
            <v>73050</v>
          </cell>
        </row>
        <row r="3767">
          <cell r="A3767" t="str">
            <v>12764-10</v>
          </cell>
          <cell r="B3767" t="str">
            <v>N</v>
          </cell>
          <cell r="C3767" t="str">
            <v>Active</v>
          </cell>
          <cell r="D3767" t="str">
            <v>C - Private Patient Consultancy - Prof AJ Camm</v>
          </cell>
          <cell r="E3767" t="str">
            <v>Alan John Camm</v>
          </cell>
          <cell r="F3767">
            <v>73050</v>
          </cell>
        </row>
        <row r="3768">
          <cell r="A3768" t="str">
            <v>12765-10</v>
          </cell>
          <cell r="B3768" t="str">
            <v>N</v>
          </cell>
          <cell r="C3768" t="str">
            <v>Active</v>
          </cell>
          <cell r="D3768" t="str">
            <v>G - CS GTA 4yr PhDs</v>
          </cell>
          <cell r="E3768" t="str">
            <v>Ekaterini Nesbitt</v>
          </cell>
          <cell r="F3768">
            <v>73050</v>
          </cell>
        </row>
        <row r="3769">
          <cell r="A3769" t="str">
            <v>12765-11</v>
          </cell>
          <cell r="B3769" t="str">
            <v>C</v>
          </cell>
          <cell r="C3769" t="str">
            <v>Closed</v>
          </cell>
          <cell r="D3769" t="str">
            <v>G - Student PhD extension consumable costs -Soares &amp; Stanczak-Mrozek</v>
          </cell>
          <cell r="E3769" t="str">
            <v>Ekaterini Nesbitt</v>
          </cell>
          <cell r="F3769">
            <v>73050</v>
          </cell>
        </row>
        <row r="3770">
          <cell r="A3770" t="str">
            <v>12766-10</v>
          </cell>
          <cell r="B3770" t="str">
            <v>N</v>
          </cell>
          <cell r="C3770" t="str">
            <v>Active</v>
          </cell>
          <cell r="D3770" t="str">
            <v>O - Admin support- Petula Potts</v>
          </cell>
          <cell r="E3770" t="str">
            <v>Alan John Camm</v>
          </cell>
          <cell r="F3770">
            <v>73050</v>
          </cell>
        </row>
        <row r="3771">
          <cell r="A3771" t="str">
            <v>12767-10</v>
          </cell>
          <cell r="B3771" t="str">
            <v>C</v>
          </cell>
          <cell r="C3771" t="str">
            <v>Closed</v>
          </cell>
          <cell r="D3771" t="str">
            <v>R - MICA: Evaluation of anti diabetic drugs in the treatment of respiratory disease</v>
          </cell>
          <cell r="E3771" t="str">
            <v>Deborah Baines</v>
          </cell>
          <cell r="F3771">
            <v>43131</v>
          </cell>
        </row>
        <row r="3772">
          <cell r="A3772" t="str">
            <v>12767-11</v>
          </cell>
          <cell r="B3772" t="str">
            <v>C</v>
          </cell>
          <cell r="C3772" t="str">
            <v>Closed</v>
          </cell>
          <cell r="D3772" t="str">
            <v>R - Astra Zeneca db/dp study</v>
          </cell>
          <cell r="E3772" t="str">
            <v>Deborah Baines</v>
          </cell>
          <cell r="F3772">
            <v>42713</v>
          </cell>
        </row>
        <row r="3773">
          <cell r="A3773" t="str">
            <v>12768-10</v>
          </cell>
          <cell r="B3773" t="str">
            <v>C</v>
          </cell>
          <cell r="C3773" t="str">
            <v>Closed</v>
          </cell>
          <cell r="D3773" t="str">
            <v>R - Coagulation protein expression in neonates with necrotizing enterocolitis</v>
          </cell>
          <cell r="E3773" t="str">
            <v>Stefano Giuliani</v>
          </cell>
          <cell r="F3773">
            <v>42429</v>
          </cell>
        </row>
        <row r="3774">
          <cell r="A3774" t="str">
            <v>12769-10</v>
          </cell>
          <cell r="B3774" t="str">
            <v>N</v>
          </cell>
          <cell r="C3774" t="str">
            <v>Active</v>
          </cell>
          <cell r="D3774" t="str">
            <v>E - Dr Helen Mary Dornhorst- Annual Prize Fund</v>
          </cell>
          <cell r="E3774" t="str">
            <v>Susan Anne McPheat</v>
          </cell>
          <cell r="F3774">
            <v>73050</v>
          </cell>
        </row>
        <row r="3775">
          <cell r="A3775" t="str">
            <v>12770-10</v>
          </cell>
          <cell r="B3775" t="str">
            <v>C</v>
          </cell>
          <cell r="C3775" t="str">
            <v>Closed</v>
          </cell>
          <cell r="D3775" t="str">
            <v>R - Sudden unexplained death syndromes: finding novel candidate genes</v>
          </cell>
          <cell r="E3775" t="str">
            <v>Leonie Cheok Heng Wong</v>
          </cell>
          <cell r="F3775">
            <v>42460</v>
          </cell>
        </row>
        <row r="3776">
          <cell r="A3776" t="str">
            <v>12771-10</v>
          </cell>
          <cell r="B3776" t="str">
            <v>C</v>
          </cell>
          <cell r="C3776" t="str">
            <v>Closed</v>
          </cell>
          <cell r="D3776" t="str">
            <v>R - Nipping post-radiation fibrosis in the bud</v>
          </cell>
          <cell r="E3776" t="str">
            <v>Ingrid Elena Dumitriu</v>
          </cell>
          <cell r="F3776">
            <v>42460</v>
          </cell>
        </row>
        <row r="3777">
          <cell r="A3777" t="str">
            <v>12772-10</v>
          </cell>
          <cell r="B3777" t="str">
            <v>C</v>
          </cell>
          <cell r="C3777" t="str">
            <v>Closed</v>
          </cell>
          <cell r="D3777" t="str">
            <v>R - Microscopy in AKI</v>
          </cell>
          <cell r="E3777" t="str">
            <v>John Dixon</v>
          </cell>
          <cell r="F3777">
            <v>42460</v>
          </cell>
        </row>
        <row r="3778">
          <cell r="A3778" t="str">
            <v>12773-10</v>
          </cell>
          <cell r="B3778" t="str">
            <v>C</v>
          </cell>
          <cell r="C3778" t="str">
            <v>Closed</v>
          </cell>
          <cell r="D3778" t="str">
            <v>R - Effect of oxygen therapy on capillay microcirculation in low birth weight infants</v>
          </cell>
          <cell r="E3778" t="str">
            <v>Rajendra Prasad Raghuraman</v>
          </cell>
          <cell r="F3778">
            <v>42277</v>
          </cell>
        </row>
        <row r="3779">
          <cell r="A3779" t="str">
            <v>12774-10</v>
          </cell>
          <cell r="B3779" t="str">
            <v>C</v>
          </cell>
          <cell r="C3779" t="str">
            <v>Closed</v>
          </cell>
          <cell r="D3779" t="str">
            <v>R - VEGF pilot study</v>
          </cell>
          <cell r="E3779" t="str">
            <v>Peter Sydney Mortimer</v>
          </cell>
          <cell r="F3779">
            <v>42155</v>
          </cell>
        </row>
        <row r="3780">
          <cell r="A3780" t="str">
            <v>12775-10</v>
          </cell>
          <cell r="B3780" t="str">
            <v>C</v>
          </cell>
          <cell r="C3780" t="str">
            <v>Closed</v>
          </cell>
          <cell r="D3780" t="str">
            <v>R - Development of new patient reported outcome measures (PROMs) for patients with aortic aneurysm</v>
          </cell>
          <cell r="E3780" t="str">
            <v>George Peach</v>
          </cell>
          <cell r="F3780">
            <v>41866</v>
          </cell>
        </row>
        <row r="3781">
          <cell r="A3781" t="str">
            <v>12776-10</v>
          </cell>
          <cell r="B3781" t="str">
            <v>C</v>
          </cell>
          <cell r="C3781" t="str">
            <v>Closed</v>
          </cell>
          <cell r="D3781" t="str">
            <v>R - Acute Symptomatic Infectious Hepatitis in Hospitalised Children</v>
          </cell>
          <cell r="E3781" t="str">
            <v>Shamez Nizarali Ladhani</v>
          </cell>
          <cell r="F3781">
            <v>42675</v>
          </cell>
        </row>
        <row r="3782">
          <cell r="A3782" t="str">
            <v>12777-10</v>
          </cell>
          <cell r="B3782" t="str">
            <v>C</v>
          </cell>
          <cell r="C3782" t="str">
            <v>Closed</v>
          </cell>
          <cell r="D3782" t="str">
            <v>A - Placements e-Assessment Portfolio development</v>
          </cell>
          <cell r="E3782" t="str">
            <v>Robert Samuel Churm</v>
          </cell>
          <cell r="F3782">
            <v>42010</v>
          </cell>
        </row>
        <row r="3783">
          <cell r="A3783" t="str">
            <v>12777-11</v>
          </cell>
          <cell r="B3783" t="str">
            <v>N</v>
          </cell>
          <cell r="C3783" t="str">
            <v>Active</v>
          </cell>
          <cell r="D3783" t="str">
            <v>G - Online Assessment (e-assessment package)</v>
          </cell>
          <cell r="E3783" t="str">
            <v>Robert Samuel Churm</v>
          </cell>
          <cell r="F3783">
            <v>73050</v>
          </cell>
        </row>
        <row r="3784">
          <cell r="A3784" t="str">
            <v>12778-10</v>
          </cell>
          <cell r="B3784" t="str">
            <v>C</v>
          </cell>
          <cell r="C3784" t="str">
            <v>Closed</v>
          </cell>
          <cell r="D3784" t="str">
            <v>R - Investigating the role of p21- signalling in determining the function of immune-effector cells</v>
          </cell>
          <cell r="E3784" t="str">
            <v>Wai Man Liu</v>
          </cell>
          <cell r="F3784">
            <v>42551</v>
          </cell>
        </row>
        <row r="3785">
          <cell r="A3785" t="str">
            <v>12779-10</v>
          </cell>
          <cell r="B3785" t="str">
            <v>C</v>
          </cell>
          <cell r="C3785" t="str">
            <v>Closed</v>
          </cell>
          <cell r="D3785" t="str">
            <v>R - Immunological correlates of genital tract infection &amp; persistent inflammatory syndromes</v>
          </cell>
          <cell r="E3785" t="str">
            <v>Achyuta Vithal Nori</v>
          </cell>
          <cell r="F3785">
            <v>42460</v>
          </cell>
        </row>
        <row r="3786">
          <cell r="A3786" t="str">
            <v>12780-10</v>
          </cell>
          <cell r="B3786" t="str">
            <v>C</v>
          </cell>
          <cell r="C3786" t="str">
            <v>Closed</v>
          </cell>
          <cell r="D3786" t="str">
            <v>R - Autonomic influence on ventricular repolarisation in man</v>
          </cell>
          <cell r="E3786" t="str">
            <v>Stephanie Janet Hazlehurst</v>
          </cell>
          <cell r="F3786">
            <v>41882</v>
          </cell>
        </row>
        <row r="3787">
          <cell r="A3787" t="str">
            <v>12781-10</v>
          </cell>
          <cell r="B3787" t="str">
            <v>C</v>
          </cell>
          <cell r="C3787" t="str">
            <v>Closed</v>
          </cell>
          <cell r="D3787" t="str">
            <v>R - Developing rapid responses to emerging Virus Infections of Poultry (DRREVIP)</v>
          </cell>
          <cell r="E3787" t="str">
            <v>Stephen Edward Goodbourn</v>
          </cell>
          <cell r="F3787">
            <v>43524</v>
          </cell>
        </row>
        <row r="3788">
          <cell r="A3788" t="str">
            <v>12782-10</v>
          </cell>
          <cell r="B3788" t="str">
            <v>C</v>
          </cell>
          <cell r="C3788" t="str">
            <v>Closed</v>
          </cell>
          <cell r="D3788" t="str">
            <v>R - Effects of donepezil on regional cerebral blood flow following aneurismal subarachnoid haemorrhage</v>
          </cell>
          <cell r="E3788" t="str">
            <v>Jeremy Madigan</v>
          </cell>
          <cell r="F3788">
            <v>42612</v>
          </cell>
        </row>
        <row r="3789">
          <cell r="A3789" t="str">
            <v>12783-10</v>
          </cell>
          <cell r="B3789" t="str">
            <v>C</v>
          </cell>
          <cell r="C3789" t="str">
            <v>Closed</v>
          </cell>
          <cell r="D3789" t="str">
            <v>R - Group B Streptococcus in the UK: Preparing for an effective vaccine</v>
          </cell>
          <cell r="E3789" t="str">
            <v>Paul Trafford Heath</v>
          </cell>
          <cell r="F3789">
            <v>42429</v>
          </cell>
        </row>
        <row r="3790">
          <cell r="A3790" t="str">
            <v>12784-10</v>
          </cell>
          <cell r="B3790" t="str">
            <v>C</v>
          </cell>
          <cell r="C3790" t="str">
            <v>Closed</v>
          </cell>
          <cell r="D3790" t="str">
            <v>C1 - Enterprise Consultancy Payments</v>
          </cell>
          <cell r="E3790" t="str">
            <v>Mark Stephen Cranmer</v>
          </cell>
          <cell r="F3790">
            <v>73050</v>
          </cell>
        </row>
        <row r="3791">
          <cell r="A3791" t="str">
            <v>12784-11</v>
          </cell>
          <cell r="B3791" t="str">
            <v>C</v>
          </cell>
          <cell r="C3791" t="str">
            <v>Closed</v>
          </cell>
          <cell r="D3791" t="str">
            <v>C1 - Institute of Infection &amp; Immunity Consultancy</v>
          </cell>
          <cell r="E3791" t="str">
            <v>Julian Ma</v>
          </cell>
          <cell r="F3791">
            <v>42657</v>
          </cell>
        </row>
        <row r="3792">
          <cell r="A3792" t="str">
            <v>12784-12</v>
          </cell>
          <cell r="B3792" t="str">
            <v>C</v>
          </cell>
          <cell r="C3792" t="str">
            <v>Closed</v>
          </cell>
          <cell r="D3792" t="str">
            <v>C1 - Cardiovascular Consultancy projects</v>
          </cell>
          <cell r="E3792" t="str">
            <v>Juan Carlos Kaski</v>
          </cell>
          <cell r="F3792">
            <v>73050</v>
          </cell>
        </row>
        <row r="3793">
          <cell r="A3793" t="str">
            <v>12784-13</v>
          </cell>
          <cell r="B3793" t="str">
            <v>N</v>
          </cell>
          <cell r="C3793" t="str">
            <v>Active</v>
          </cell>
          <cell r="D3793" t="str">
            <v>C1- Trimodulin~ Paediatric Investigation Plan</v>
          </cell>
          <cell r="E3793" t="str">
            <v>Paul Trafford Heath</v>
          </cell>
          <cell r="F3793">
            <v>73050</v>
          </cell>
        </row>
        <row r="3794">
          <cell r="A3794" t="str">
            <v>12784-14</v>
          </cell>
          <cell r="B3794" t="str">
            <v>N</v>
          </cell>
          <cell r="C3794" t="str">
            <v>Active</v>
          </cell>
          <cell r="D3794" t="str">
            <v>C1- JTX-8064 Program Jounce Therapeutics</v>
          </cell>
          <cell r="E3794" t="str">
            <v>Rachel Louise Allen</v>
          </cell>
          <cell r="F3794">
            <v>44926</v>
          </cell>
        </row>
        <row r="3795">
          <cell r="A3795" t="str">
            <v>12784-15</v>
          </cell>
          <cell r="B3795" t="str">
            <v>N</v>
          </cell>
          <cell r="C3795" t="str">
            <v>Active</v>
          </cell>
          <cell r="D3795" t="str">
            <v>C1- Meningococcal Paediatric Vaccine Scientific Advice Meeting</v>
          </cell>
          <cell r="E3795" t="str">
            <v>Shamez Nizarali Ladhani</v>
          </cell>
          <cell r="F3795">
            <v>43678</v>
          </cell>
        </row>
        <row r="3796">
          <cell r="A3796" t="str">
            <v>12784-16</v>
          </cell>
          <cell r="B3796" t="str">
            <v>N</v>
          </cell>
          <cell r="C3796" t="str">
            <v>Active</v>
          </cell>
          <cell r="D3796" t="str">
            <v>C1- Review on the available antobiotic options for treating common childhood infections</v>
          </cell>
          <cell r="E3796" t="str">
            <v>Michael Roy Sharland</v>
          </cell>
          <cell r="F3796">
            <v>43677</v>
          </cell>
        </row>
        <row r="3797">
          <cell r="A3797" t="str">
            <v>12784-17</v>
          </cell>
          <cell r="B3797" t="str">
            <v>N</v>
          </cell>
          <cell r="C3797" t="str">
            <v>Active</v>
          </cell>
          <cell r="D3797" t="str">
            <v>C1- Novel approaches to addressing ongoing unmet medical needs in paediatric infectious diseases</v>
          </cell>
          <cell r="E3797" t="str">
            <v>Michael Roy Sharland</v>
          </cell>
          <cell r="F3797">
            <v>43677</v>
          </cell>
        </row>
        <row r="3798">
          <cell r="A3798" t="str">
            <v>12784-18</v>
          </cell>
          <cell r="B3798" t="str">
            <v>N</v>
          </cell>
          <cell r="C3798" t="str">
            <v>Active</v>
          </cell>
          <cell r="D3798" t="str">
            <v>C1- Trimodulin for treatment of severe community acquired pneumonia in adults</v>
          </cell>
          <cell r="E3798" t="str">
            <v>Michael Roy Sharland</v>
          </cell>
          <cell r="F3798">
            <v>73050</v>
          </cell>
        </row>
        <row r="3799">
          <cell r="A3799" t="str">
            <v>12784-19</v>
          </cell>
          <cell r="B3799" t="str">
            <v>N</v>
          </cell>
          <cell r="C3799" t="str">
            <v>Active</v>
          </cell>
          <cell r="D3799" t="str">
            <v>C1 - Cochrane Managing Editorial Support for the Fast Track Services</v>
          </cell>
          <cell r="E3799" t="str">
            <v>Emma Jane Dennett</v>
          </cell>
          <cell r="F3799">
            <v>43677</v>
          </cell>
        </row>
        <row r="3800">
          <cell r="A3800" t="str">
            <v>12785-10</v>
          </cell>
          <cell r="B3800" t="str">
            <v>P</v>
          </cell>
          <cell r="C3800" t="str">
            <v>Parked</v>
          </cell>
          <cell r="D3800" t="str">
            <v>R - TEMPUS Establishment of the Supra-Regional Network of the National Centres in Medical Education focussed on PBL and Virtual Patients</v>
          </cell>
          <cell r="E3800" t="str">
            <v>Terence Alan Poulton</v>
          </cell>
          <cell r="F3800">
            <v>42460</v>
          </cell>
        </row>
        <row r="3801">
          <cell r="A3801" t="str">
            <v>12786-10</v>
          </cell>
          <cell r="B3801" t="str">
            <v>C</v>
          </cell>
          <cell r="C3801" t="str">
            <v>Closed</v>
          </cell>
          <cell r="D3801" t="str">
            <v>R - Screening programme of CRY</v>
          </cell>
          <cell r="E3801" t="str">
            <v>Elijah Raphael Behr</v>
          </cell>
          <cell r="F3801">
            <v>41578</v>
          </cell>
        </row>
        <row r="3802">
          <cell r="A3802" t="str">
            <v>12787-10</v>
          </cell>
          <cell r="B3802" t="str">
            <v>N</v>
          </cell>
          <cell r="C3802" t="str">
            <v>Active</v>
          </cell>
          <cell r="D3802" t="str">
            <v>R - Developing high-resolution individual computational functional neuroanatomy for translational applications in diagnostic neuroimaging and functional neurosurgery</v>
          </cell>
          <cell r="E3802" t="str">
            <v>Christian Paul Lambert</v>
          </cell>
          <cell r="F3802">
            <v>43404</v>
          </cell>
        </row>
        <row r="3803">
          <cell r="A3803" t="str">
            <v>12788-10</v>
          </cell>
          <cell r="B3803" t="str">
            <v>C</v>
          </cell>
          <cell r="C3803" t="str">
            <v>Closed</v>
          </cell>
          <cell r="D3803" t="str">
            <v>O - A Crosby - Oman CCGS project</v>
          </cell>
          <cell r="E3803" t="str">
            <v>Andrew Harry Crosby</v>
          </cell>
          <cell r="F3803">
            <v>73050</v>
          </cell>
        </row>
        <row r="3804">
          <cell r="A3804" t="str">
            <v>12789-10</v>
          </cell>
          <cell r="B3804" t="str">
            <v>C</v>
          </cell>
          <cell r="C3804" t="str">
            <v>Closed</v>
          </cell>
          <cell r="D3804" t="str">
            <v>O - CLRN SW R&amp;D Cluster office account</v>
          </cell>
          <cell r="E3804" t="str">
            <v>Ekaterini Nesbitt</v>
          </cell>
          <cell r="F3804">
            <v>73050</v>
          </cell>
        </row>
        <row r="3805">
          <cell r="A3805" t="str">
            <v>12790-10</v>
          </cell>
          <cell r="B3805" t="str">
            <v>C</v>
          </cell>
          <cell r="C3805" t="str">
            <v>Closed</v>
          </cell>
          <cell r="D3805" t="str">
            <v>R - An investigation of the effect of cyclosporine A in chronic lymphocytic leukaemia</v>
          </cell>
          <cell r="E3805" t="str">
            <v>Derek Clive Macallan</v>
          </cell>
          <cell r="F3805">
            <v>42262</v>
          </cell>
        </row>
        <row r="3806">
          <cell r="A3806" t="str">
            <v>12791-10</v>
          </cell>
          <cell r="B3806" t="str">
            <v>C</v>
          </cell>
          <cell r="C3806" t="str">
            <v>Closed</v>
          </cell>
          <cell r="D3806" t="str">
            <v>R - A new vaccine against meningitis group B: a second follow on study</v>
          </cell>
          <cell r="E3806" t="str">
            <v>Paul Trafford Heath</v>
          </cell>
          <cell r="F3806">
            <v>42231</v>
          </cell>
        </row>
        <row r="3807">
          <cell r="A3807" t="str">
            <v>12792-10</v>
          </cell>
          <cell r="B3807" t="str">
            <v>N</v>
          </cell>
          <cell r="C3807" t="str">
            <v>Active</v>
          </cell>
          <cell r="D3807" t="str">
            <v>R - chiMES-UK Childhood Meningitis and encephalitis cohort Study</v>
          </cell>
          <cell r="E3807" t="str">
            <v>Paul Trafford Heath</v>
          </cell>
          <cell r="F3807">
            <v>43220</v>
          </cell>
        </row>
        <row r="3808">
          <cell r="A3808" t="str">
            <v>12792-11</v>
          </cell>
          <cell r="B3808" t="str">
            <v>C</v>
          </cell>
          <cell r="C3808" t="str">
            <v>Closed</v>
          </cell>
          <cell r="D3808" t="str">
            <v>R - ENCEPH UK - Prospective Cohort Study</v>
          </cell>
          <cell r="E3808" t="str">
            <v>Paul Trafford Heath</v>
          </cell>
          <cell r="F3808">
            <v>42735</v>
          </cell>
        </row>
        <row r="3809">
          <cell r="A3809" t="str">
            <v>12793-10</v>
          </cell>
          <cell r="B3809" t="str">
            <v>C</v>
          </cell>
          <cell r="C3809" t="str">
            <v>Closed</v>
          </cell>
          <cell r="D3809" t="str">
            <v>T - NIHR Peer Worker Conference</v>
          </cell>
          <cell r="E3809" t="str">
            <v>Steven George Gillard</v>
          </cell>
          <cell r="F3809">
            <v>73050</v>
          </cell>
        </row>
        <row r="3810">
          <cell r="A3810" t="str">
            <v>12794-10</v>
          </cell>
          <cell r="B3810" t="str">
            <v>C</v>
          </cell>
          <cell r="C3810" t="str">
            <v>Closed</v>
          </cell>
          <cell r="D3810" t="str">
            <v>R - Acute kidney injury and hepatic drug metabolism in critically ill patients</v>
          </cell>
          <cell r="E3810" t="str">
            <v>Catherine Lane</v>
          </cell>
          <cell r="F3810">
            <v>42187</v>
          </cell>
        </row>
        <row r="3811">
          <cell r="A3811" t="str">
            <v>12795-10</v>
          </cell>
          <cell r="B3811" t="str">
            <v>C</v>
          </cell>
          <cell r="C3811" t="str">
            <v>Closed</v>
          </cell>
          <cell r="D3811" t="str">
            <v>A - Paperless UG Admissions</v>
          </cell>
          <cell r="E3811" t="str">
            <v>Robert Samuel Churm</v>
          </cell>
          <cell r="F3811">
            <v>73050</v>
          </cell>
        </row>
        <row r="3812">
          <cell r="A3812" t="str">
            <v>12796-10</v>
          </cell>
          <cell r="B3812" t="str">
            <v>N</v>
          </cell>
          <cell r="C3812" t="str">
            <v>Active</v>
          </cell>
          <cell r="D3812" t="str">
            <v>P6 - Consumables &amp; Running costs for PhD Project</v>
          </cell>
          <cell r="E3812" t="str">
            <v>Ruth Pettengell</v>
          </cell>
          <cell r="F3812">
            <v>43281</v>
          </cell>
        </row>
        <row r="3813">
          <cell r="A3813" t="str">
            <v>12797-10</v>
          </cell>
          <cell r="B3813" t="str">
            <v>N</v>
          </cell>
          <cell r="C3813" t="str">
            <v>Active</v>
          </cell>
          <cell r="D3813" t="str">
            <v>F - Discretionary Fund - Prof D Cook</v>
          </cell>
          <cell r="E3813" t="str">
            <v>Derek Gordon Cook</v>
          </cell>
          <cell r="F3813">
            <v>73050</v>
          </cell>
        </row>
        <row r="3814">
          <cell r="A3814" t="str">
            <v>12798-10</v>
          </cell>
          <cell r="B3814" t="str">
            <v>N</v>
          </cell>
          <cell r="C3814" t="str">
            <v>Active</v>
          </cell>
          <cell r="D3814" t="str">
            <v>O - SUPRA INSPIRE funds</v>
          </cell>
          <cell r="E3814" t="str">
            <v>Emma Harriet Baker</v>
          </cell>
          <cell r="F3814">
            <v>73050</v>
          </cell>
        </row>
        <row r="3815">
          <cell r="A3815" t="str">
            <v>12799-10</v>
          </cell>
          <cell r="B3815" t="str">
            <v>C</v>
          </cell>
          <cell r="C3815" t="str">
            <v>Closed</v>
          </cell>
          <cell r="D3815" t="str">
            <v>O - Brand definition project</v>
          </cell>
          <cell r="E3815" t="str">
            <v>Kate Elizabeth Shurety</v>
          </cell>
          <cell r="F3815">
            <v>41852</v>
          </cell>
        </row>
        <row r="3816">
          <cell r="A3816" t="str">
            <v>12800-10</v>
          </cell>
          <cell r="B3816" t="str">
            <v>C</v>
          </cell>
          <cell r="C3816" t="str">
            <v>Closed</v>
          </cell>
          <cell r="D3816" t="str">
            <v>R - Role of defective Kv 7.4 channels in vascular disease.</v>
          </cell>
          <cell r="E3816" t="str">
            <v>Iain Andrew Greenwood</v>
          </cell>
          <cell r="F3816">
            <v>43294</v>
          </cell>
        </row>
        <row r="3817">
          <cell r="A3817" t="str">
            <v>12801-10</v>
          </cell>
          <cell r="B3817" t="str">
            <v>C</v>
          </cell>
          <cell r="C3817" t="str">
            <v>Closed</v>
          </cell>
          <cell r="D3817" t="str">
            <v>R - MICA Therapeutic targeting of histone acetylation in scars</v>
          </cell>
          <cell r="E3817" t="str">
            <v>Tanya J Shaw</v>
          </cell>
          <cell r="F3817">
            <v>41851</v>
          </cell>
        </row>
        <row r="3818">
          <cell r="A3818" t="str">
            <v>12802-10</v>
          </cell>
          <cell r="B3818" t="str">
            <v>C</v>
          </cell>
          <cell r="C3818" t="str">
            <v>Closed</v>
          </cell>
          <cell r="D3818" t="str">
            <v>R - Pilot study of Assertive Community Treatment in Alcohol Dependence</v>
          </cell>
          <cell r="E3818" t="str">
            <v>Lynne Marjorie Drummond</v>
          </cell>
          <cell r="F3818">
            <v>41796</v>
          </cell>
        </row>
        <row r="3819">
          <cell r="A3819" t="str">
            <v>12803-10</v>
          </cell>
          <cell r="B3819" t="str">
            <v>C</v>
          </cell>
          <cell r="C3819" t="str">
            <v>Closed</v>
          </cell>
          <cell r="D3819" t="str">
            <v>R - Analysis of candidate genes for Primary Lymphoedema identified by Next Generation Sequencing</v>
          </cell>
          <cell r="E3819" t="str">
            <v>Stephen Jeffery</v>
          </cell>
          <cell r="F3819">
            <v>42379</v>
          </cell>
        </row>
        <row r="3820">
          <cell r="A3820" t="str">
            <v>12804-10</v>
          </cell>
          <cell r="B3820" t="str">
            <v>C</v>
          </cell>
          <cell r="C3820" t="str">
            <v>Closed</v>
          </cell>
          <cell r="D3820" t="str">
            <v>R - ISAAC collaboration award</v>
          </cell>
          <cell r="E3820" t="str">
            <v>David Peter Strachan</v>
          </cell>
          <cell r="F3820">
            <v>42153</v>
          </cell>
        </row>
        <row r="3821">
          <cell r="A3821" t="str">
            <v>12805-10</v>
          </cell>
          <cell r="B3821" t="str">
            <v>N</v>
          </cell>
          <cell r="C3821" t="str">
            <v>Active</v>
          </cell>
          <cell r="D3821" t="str">
            <v>O - Open Access: General funds</v>
          </cell>
          <cell r="E3821" t="str">
            <v>Louise Amy Phillips</v>
          </cell>
          <cell r="F3821">
            <v>73050</v>
          </cell>
        </row>
        <row r="3822">
          <cell r="A3822" t="str">
            <v>12805-11</v>
          </cell>
          <cell r="B3822" t="str">
            <v>N</v>
          </cell>
          <cell r="C3822" t="str">
            <v>Active</v>
          </cell>
          <cell r="D3822" t="str">
            <v>O - Open Access: RCUK Funds</v>
          </cell>
          <cell r="E3822" t="str">
            <v>Louise Amy Phillips</v>
          </cell>
          <cell r="F3822">
            <v>43312</v>
          </cell>
        </row>
        <row r="3823">
          <cell r="A3823" t="str">
            <v>12805-12</v>
          </cell>
          <cell r="B3823" t="str">
            <v>C</v>
          </cell>
          <cell r="C3823" t="str">
            <v>Closed</v>
          </cell>
          <cell r="D3823" t="str">
            <v>O - Open Access: BHF funds</v>
          </cell>
          <cell r="E3823" t="str">
            <v>Susan Anne McPheat</v>
          </cell>
          <cell r="F3823">
            <v>73050</v>
          </cell>
        </row>
        <row r="3824">
          <cell r="A3824" t="str">
            <v>12805-13</v>
          </cell>
          <cell r="B3824" t="str">
            <v>C</v>
          </cell>
          <cell r="C3824" t="str">
            <v>Closed</v>
          </cell>
          <cell r="D3824" t="str">
            <v>O - Open Access: Wellcome Trust 2012/13</v>
          </cell>
          <cell r="E3824" t="str">
            <v>Stephanie Janet Hazlehurst</v>
          </cell>
          <cell r="F3824">
            <v>41677</v>
          </cell>
        </row>
        <row r="3825">
          <cell r="A3825" t="str">
            <v>12805-14</v>
          </cell>
          <cell r="B3825" t="str">
            <v>C</v>
          </cell>
          <cell r="C3825" t="str">
            <v>Closed</v>
          </cell>
          <cell r="D3825" t="str">
            <v>O - Wellcome Open Access Funds 2013/14</v>
          </cell>
          <cell r="E3825" t="str">
            <v>Stephanie Janet Hazlehurst</v>
          </cell>
          <cell r="F3825">
            <v>42231</v>
          </cell>
        </row>
        <row r="3826">
          <cell r="A3826" t="str">
            <v>12805-15</v>
          </cell>
          <cell r="B3826" t="str">
            <v>N</v>
          </cell>
          <cell r="C3826" t="str">
            <v>Active</v>
          </cell>
          <cell r="D3826" t="str">
            <v>O - Charity Open Access Fund 2014/15</v>
          </cell>
          <cell r="E3826" t="str">
            <v>Mark Stephen Cranmer</v>
          </cell>
          <cell r="F3826">
            <v>43312</v>
          </cell>
        </row>
        <row r="3827">
          <cell r="A3827" t="str">
            <v>12805-16</v>
          </cell>
          <cell r="B3827" t="str">
            <v>C</v>
          </cell>
          <cell r="C3827" t="str">
            <v>Closed</v>
          </cell>
          <cell r="D3827" t="str">
            <v>O - Charity Open Access Fund 2015/16</v>
          </cell>
          <cell r="E3827" t="str">
            <v>Mark Stephen Cranmer</v>
          </cell>
          <cell r="F3827">
            <v>42797</v>
          </cell>
        </row>
        <row r="3828">
          <cell r="A3828" t="str">
            <v>12805-17</v>
          </cell>
          <cell r="B3828" t="str">
            <v>C</v>
          </cell>
          <cell r="C3828" t="str">
            <v>Closed</v>
          </cell>
          <cell r="D3828" t="str">
            <v>O - Charity Open Access Fund 2016/2017</v>
          </cell>
          <cell r="E3828" t="str">
            <v>Louise Amy Phillips</v>
          </cell>
          <cell r="F3828">
            <v>43130</v>
          </cell>
        </row>
        <row r="3829">
          <cell r="A3829" t="str">
            <v>12805-18</v>
          </cell>
          <cell r="B3829" t="str">
            <v>N</v>
          </cell>
          <cell r="C3829" t="str">
            <v>Active</v>
          </cell>
          <cell r="D3829" t="str">
            <v>G - Open Access Journals</v>
          </cell>
          <cell r="E3829" t="str">
            <v>Rameez Subhan</v>
          </cell>
          <cell r="F3829">
            <v>73050</v>
          </cell>
        </row>
        <row r="3830">
          <cell r="A3830" t="str">
            <v>12805-19</v>
          </cell>
          <cell r="B3830" t="str">
            <v>N</v>
          </cell>
          <cell r="C3830" t="str">
            <v>Active</v>
          </cell>
          <cell r="D3830" t="str">
            <v>O- Charity Open Access Fund 2017/2018</v>
          </cell>
          <cell r="E3830" t="str">
            <v>Louise Amy Phillips</v>
          </cell>
          <cell r="F3830">
            <v>43403</v>
          </cell>
        </row>
        <row r="3831">
          <cell r="A3831" t="str">
            <v>12805-20</v>
          </cell>
          <cell r="B3831" t="str">
            <v>N</v>
          </cell>
          <cell r="C3831" t="str">
            <v>Active</v>
          </cell>
          <cell r="D3831" t="str">
            <v>O - Open Access: RCUK Funds 2018-2019</v>
          </cell>
          <cell r="E3831" t="str">
            <v>Louise Amy Phillips</v>
          </cell>
          <cell r="F3831">
            <v>43555</v>
          </cell>
        </row>
        <row r="3832">
          <cell r="A3832" t="str">
            <v>12805-21</v>
          </cell>
          <cell r="B3832" t="str">
            <v>N</v>
          </cell>
          <cell r="C3832" t="str">
            <v>Active</v>
          </cell>
          <cell r="D3832" t="str">
            <v>O - WT COAF 18/19</v>
          </cell>
          <cell r="E3832" t="str">
            <v>Louise Amy Phillips</v>
          </cell>
          <cell r="F3832">
            <v>43738</v>
          </cell>
        </row>
        <row r="3833">
          <cell r="A3833" t="str">
            <v>12805-22</v>
          </cell>
          <cell r="B3833" t="str">
            <v>P</v>
          </cell>
          <cell r="C3833" t="str">
            <v>Parked</v>
          </cell>
          <cell r="D3833" t="str">
            <v>O - Open Access: RCUK Funds 2019-2020</v>
          </cell>
          <cell r="E3833" t="str">
            <v>Louise Amy Phillips</v>
          </cell>
          <cell r="F3833">
            <v>73050</v>
          </cell>
        </row>
        <row r="3834">
          <cell r="A3834" t="str">
            <v>12806-10</v>
          </cell>
          <cell r="B3834" t="str">
            <v>C</v>
          </cell>
          <cell r="C3834" t="str">
            <v>Closed</v>
          </cell>
          <cell r="D3834" t="str">
            <v>R - Dissecting the contribution of regulatory lymphocytes in human atherosclerosis</v>
          </cell>
          <cell r="E3834" t="str">
            <v>Ingrid Elena Dumitriu</v>
          </cell>
          <cell r="F3834">
            <v>42685</v>
          </cell>
        </row>
        <row r="3835">
          <cell r="A3835" t="str">
            <v>12807-10</v>
          </cell>
          <cell r="B3835" t="str">
            <v>C</v>
          </cell>
          <cell r="C3835" t="str">
            <v>Closed</v>
          </cell>
          <cell r="D3835" t="str">
            <v>G - Research Excellence Framework-Academic Set-up costs</v>
          </cell>
          <cell r="E3835" t="str">
            <v>Adrian John L Clark</v>
          </cell>
          <cell r="F3835">
            <v>73050</v>
          </cell>
        </row>
        <row r="3836">
          <cell r="A3836" t="str">
            <v>12808-10</v>
          </cell>
          <cell r="B3836" t="str">
            <v>N</v>
          </cell>
          <cell r="C3836" t="str">
            <v>Active</v>
          </cell>
          <cell r="D3836" t="str">
            <v>O - Copenhagen Travel Funding - I Greenwood</v>
          </cell>
          <cell r="E3836" t="str">
            <v>Iain Andrew Greenwood</v>
          </cell>
          <cell r="F3836">
            <v>73050</v>
          </cell>
        </row>
        <row r="3837">
          <cell r="A3837" t="str">
            <v>12809-10</v>
          </cell>
          <cell r="B3837" t="str">
            <v>N</v>
          </cell>
          <cell r="C3837" t="str">
            <v>Active</v>
          </cell>
          <cell r="D3837" t="str">
            <v>G - Commercial general</v>
          </cell>
          <cell r="E3837" t="str">
            <v>Matthew William Bull</v>
          </cell>
          <cell r="F3837">
            <v>73050</v>
          </cell>
        </row>
        <row r="3838">
          <cell r="A3838" t="str">
            <v>12809-11</v>
          </cell>
          <cell r="B3838" t="str">
            <v>N</v>
          </cell>
          <cell r="C3838" t="str">
            <v>Active</v>
          </cell>
          <cell r="D3838" t="str">
            <v>C - Commercial General; Non recurrent/small income streams</v>
          </cell>
          <cell r="E3838" t="str">
            <v>Matthew William Bull</v>
          </cell>
          <cell r="F3838">
            <v>73050</v>
          </cell>
        </row>
        <row r="3839">
          <cell r="A3839" t="str">
            <v>12810-10</v>
          </cell>
          <cell r="B3839" t="str">
            <v>C</v>
          </cell>
          <cell r="C3839" t="str">
            <v>Closed</v>
          </cell>
          <cell r="D3839" t="str">
            <v>R - Interventional study of the effects of antioxidant therapy on renal dysfunction in patients with Type 2 diabetes mellitus</v>
          </cell>
          <cell r="E3839" t="str">
            <v>Kenneth Anthony Earle</v>
          </cell>
          <cell r="F3839">
            <v>42348</v>
          </cell>
        </row>
        <row r="3840">
          <cell r="A3840" t="str">
            <v>12811-10</v>
          </cell>
          <cell r="B3840" t="str">
            <v>C</v>
          </cell>
          <cell r="C3840" t="str">
            <v>Closed</v>
          </cell>
          <cell r="D3840" t="str">
            <v>K - Curriculum Development Phase3</v>
          </cell>
          <cell r="E3840" t="str">
            <v>Christine M Goodair</v>
          </cell>
          <cell r="F3840">
            <v>43218</v>
          </cell>
        </row>
        <row r="3841">
          <cell r="A3841" t="str">
            <v>12812-10</v>
          </cell>
          <cell r="B3841" t="str">
            <v>C</v>
          </cell>
          <cell r="C3841" t="str">
            <v>Closed</v>
          </cell>
          <cell r="D3841" t="str">
            <v>R - Repolarization abnormalities in athletes - markers for pathology or innocent bystanders?</v>
          </cell>
          <cell r="E3841" t="str">
            <v>Sanjay Sharma</v>
          </cell>
          <cell r="F3841">
            <v>43476</v>
          </cell>
        </row>
        <row r="3842">
          <cell r="A3842" t="str">
            <v>12812-11</v>
          </cell>
          <cell r="B3842" t="str">
            <v>C</v>
          </cell>
          <cell r="C3842" t="str">
            <v>Closed</v>
          </cell>
          <cell r="D3842" t="str">
            <v>R - Subcontract to other centres</v>
          </cell>
          <cell r="E3842" t="str">
            <v>Sanjay Sharma</v>
          </cell>
          <cell r="F3842">
            <v>42498</v>
          </cell>
        </row>
        <row r="3843">
          <cell r="A3843" t="str">
            <v>12813-10</v>
          </cell>
          <cell r="B3843" t="str">
            <v>C</v>
          </cell>
          <cell r="C3843" t="str">
            <v>Closed</v>
          </cell>
          <cell r="D3843" t="str">
            <v>F - G Crevel Fixed Term Contract Costs</v>
          </cell>
          <cell r="E3843" t="str">
            <v>Sheryl Lee Pond</v>
          </cell>
          <cell r="F3843">
            <v>73050</v>
          </cell>
        </row>
        <row r="3844">
          <cell r="A3844" t="str">
            <v>12814-10</v>
          </cell>
          <cell r="B3844" t="str">
            <v>N</v>
          </cell>
          <cell r="C3844" t="str">
            <v>Active</v>
          </cell>
          <cell r="D3844" t="str">
            <v>O - PA Recertification Exam</v>
          </cell>
          <cell r="E3844" t="str">
            <v>Karen Roberts</v>
          </cell>
          <cell r="F3844">
            <v>73050</v>
          </cell>
        </row>
        <row r="3845">
          <cell r="A3845" t="str">
            <v>12814-11</v>
          </cell>
          <cell r="B3845" t="str">
            <v>N</v>
          </cell>
          <cell r="C3845" t="str">
            <v>Active</v>
          </cell>
          <cell r="D3845" t="str">
            <v>O - PA Course - miscellaneous funds</v>
          </cell>
          <cell r="E3845" t="str">
            <v>Karen Roberts</v>
          </cell>
          <cell r="F3845">
            <v>73050</v>
          </cell>
        </row>
        <row r="3846">
          <cell r="A3846" t="str">
            <v>12816-10</v>
          </cell>
          <cell r="B3846" t="str">
            <v>C</v>
          </cell>
          <cell r="C3846" t="str">
            <v>Closed</v>
          </cell>
          <cell r="D3846" t="str">
            <v>R - Contract for provision of PD women´s needs assessment</v>
          </cell>
          <cell r="E3846" t="str">
            <v>Ann Elizabeth Adams Bartlett</v>
          </cell>
          <cell r="F3846">
            <v>42408</v>
          </cell>
        </row>
        <row r="3847">
          <cell r="A3847" t="str">
            <v>12817-10</v>
          </cell>
          <cell r="B3847" t="str">
            <v>C</v>
          </cell>
          <cell r="C3847" t="str">
            <v>Closed</v>
          </cell>
          <cell r="D3847" t="str">
            <v>R - Senior Investigator Award</v>
          </cell>
          <cell r="E3847" t="str">
            <v>Hugh Stephen Markus</v>
          </cell>
          <cell r="F3847">
            <v>41639</v>
          </cell>
        </row>
        <row r="3848">
          <cell r="A3848" t="str">
            <v>12818-10</v>
          </cell>
          <cell r="B3848" t="str">
            <v>C</v>
          </cell>
          <cell r="C3848" t="str">
            <v>Closed</v>
          </cell>
          <cell r="D3848" t="str">
            <v>A - Website Improvements</v>
          </cell>
          <cell r="E3848" t="str">
            <v>Robert Samuel Churm</v>
          </cell>
          <cell r="F3848">
            <v>41973</v>
          </cell>
        </row>
        <row r="3849">
          <cell r="A3849" t="str">
            <v>12819-10</v>
          </cell>
          <cell r="B3849" t="str">
            <v>C</v>
          </cell>
          <cell r="C3849" t="str">
            <v>Closed</v>
          </cell>
          <cell r="D3849" t="str">
            <v>G - Office Moves &amp; Refurbishment - Hunter &amp; Jenner Wings</v>
          </cell>
          <cell r="E3849" t="str">
            <v>Derek Waldo Bannister</v>
          </cell>
          <cell r="F3849">
            <v>73050</v>
          </cell>
        </row>
        <row r="3850">
          <cell r="A3850" t="str">
            <v>12820-10</v>
          </cell>
          <cell r="B3850" t="str">
            <v>C</v>
          </cell>
          <cell r="C3850" t="str">
            <v>Closed</v>
          </cell>
          <cell r="D3850" t="str">
            <v>R - An evaluation of the effectiveness of annual health checks and quality of health care for adults with learning disability</v>
          </cell>
          <cell r="E3850" t="str">
            <v>Iain Miller Carey</v>
          </cell>
          <cell r="F3850">
            <v>73050</v>
          </cell>
        </row>
        <row r="3851">
          <cell r="A3851" t="str">
            <v>12821-10</v>
          </cell>
          <cell r="B3851" t="str">
            <v>C</v>
          </cell>
          <cell r="C3851" t="str">
            <v>Closed</v>
          </cell>
          <cell r="D3851" t="str">
            <v>R - Registry v3 Prof. Michael Patton (Clinical Trial Trust &amp; School JRO Ref: 12.0063)</v>
          </cell>
          <cell r="E3851" t="str">
            <v>Meriel McEntagart</v>
          </cell>
          <cell r="F3851">
            <v>42623</v>
          </cell>
        </row>
        <row r="3852">
          <cell r="A3852" t="str">
            <v>12822-10</v>
          </cell>
          <cell r="B3852" t="str">
            <v>C</v>
          </cell>
          <cell r="C3852" t="str">
            <v>Closed</v>
          </cell>
          <cell r="D3852" t="str">
            <v>R - NRC Project - Vacc-HIV: A novel therapeutic vaccine combination for HIV infection</v>
          </cell>
          <cell r="E3852" t="str">
            <v>Angus George Dalgleish</v>
          </cell>
          <cell r="F3852">
            <v>42794</v>
          </cell>
        </row>
        <row r="3853">
          <cell r="A3853" t="str">
            <v>12823-10</v>
          </cell>
          <cell r="B3853" t="str">
            <v>N</v>
          </cell>
          <cell r="C3853" t="str">
            <v>Active</v>
          </cell>
          <cell r="D3853" t="str">
            <v>O - ADI Project - Zurich Insurance</v>
          </cell>
          <cell r="E3853" t="str">
            <v>Clive Robinson</v>
          </cell>
          <cell r="F3853">
            <v>44196</v>
          </cell>
        </row>
        <row r="3854">
          <cell r="A3854" t="str">
            <v>12824-10</v>
          </cell>
          <cell r="B3854" t="str">
            <v>N</v>
          </cell>
          <cell r="C3854" t="str">
            <v>Active</v>
          </cell>
          <cell r="D3854" t="str">
            <v>O - Study plus Activity</v>
          </cell>
          <cell r="E3854" t="str">
            <v>Janette Myers</v>
          </cell>
          <cell r="F3854">
            <v>73050</v>
          </cell>
        </row>
        <row r="3855">
          <cell r="A3855" t="str">
            <v>12825-10</v>
          </cell>
          <cell r="B3855" t="str">
            <v>C</v>
          </cell>
          <cell r="C3855" t="str">
            <v>Closed</v>
          </cell>
          <cell r="D3855" t="str">
            <v>R - MEMENTO</v>
          </cell>
          <cell r="E3855" t="str">
            <v>Paul Trafford Heath</v>
          </cell>
          <cell r="F3855">
            <v>42409</v>
          </cell>
        </row>
        <row r="3856">
          <cell r="A3856" t="str">
            <v>12826-10</v>
          </cell>
          <cell r="B3856" t="str">
            <v>N</v>
          </cell>
          <cell r="C3856" t="str">
            <v>Active</v>
          </cell>
          <cell r="D3856" t="str">
            <v>G - Faculty of HSCE - Overheads  (Budget use only)</v>
          </cell>
          <cell r="E3856" t="str">
            <v>Nicola Jane Arnold</v>
          </cell>
          <cell r="F3856">
            <v>73050</v>
          </cell>
        </row>
        <row r="3857">
          <cell r="A3857" t="str">
            <v>12826-11</v>
          </cell>
          <cell r="B3857" t="str">
            <v>N</v>
          </cell>
          <cell r="C3857" t="str">
            <v>Active</v>
          </cell>
          <cell r="D3857" t="str">
            <v>G - Faculty of HSCE (for budget upload only)</v>
          </cell>
          <cell r="E3857" t="str">
            <v>Nicola Jane Arnold</v>
          </cell>
          <cell r="F3857">
            <v>73050</v>
          </cell>
        </row>
        <row r="3858">
          <cell r="A3858" t="str">
            <v>12826-12</v>
          </cell>
          <cell r="B3858" t="str">
            <v>N</v>
          </cell>
          <cell r="C3858" t="str">
            <v>Active</v>
          </cell>
          <cell r="D3858" t="str">
            <v>G - Restructuring Savings</v>
          </cell>
          <cell r="E3858" t="str">
            <v>Nicola Jane Arnold</v>
          </cell>
          <cell r="F3858">
            <v>73050</v>
          </cell>
        </row>
        <row r="3859">
          <cell r="A3859" t="str">
            <v>12826-13</v>
          </cell>
          <cell r="B3859" t="str">
            <v>N</v>
          </cell>
          <cell r="C3859" t="str">
            <v>Active</v>
          </cell>
          <cell r="D3859" t="str">
            <v>G - Contingency</v>
          </cell>
          <cell r="E3859" t="str">
            <v>Nicola Jane Arnold</v>
          </cell>
          <cell r="F3859">
            <v>73050</v>
          </cell>
        </row>
        <row r="3860">
          <cell r="A3860" t="str">
            <v>12826-14</v>
          </cell>
          <cell r="B3860" t="str">
            <v>N</v>
          </cell>
          <cell r="C3860" t="str">
            <v>Active</v>
          </cell>
          <cell r="D3860" t="str">
            <v>G - Investment Funds</v>
          </cell>
          <cell r="E3860" t="str">
            <v>Nicola Jane Arnold</v>
          </cell>
          <cell r="F3860">
            <v>73050</v>
          </cell>
        </row>
        <row r="3861">
          <cell r="A3861" t="str">
            <v>12826-15</v>
          </cell>
          <cell r="B3861" t="str">
            <v>C</v>
          </cell>
          <cell r="C3861" t="str">
            <v>Closed</v>
          </cell>
          <cell r="D3861" t="str">
            <v>G - St. George´s Enterprises Limited (Budget uploads)</v>
          </cell>
          <cell r="E3861" t="str">
            <v>Angela Patricia Whittle</v>
          </cell>
          <cell r="F3861">
            <v>73050</v>
          </cell>
        </row>
        <row r="3862">
          <cell r="A3862" t="str">
            <v>12826-16</v>
          </cell>
          <cell r="B3862" t="str">
            <v>N</v>
          </cell>
          <cell r="C3862" t="str">
            <v>Active</v>
          </cell>
          <cell r="D3862" t="str">
            <v>G - SIF ECR Start-ups</v>
          </cell>
          <cell r="E3862" t="str">
            <v>Susan Anne McPheat</v>
          </cell>
          <cell r="F3862">
            <v>43312</v>
          </cell>
        </row>
        <row r="3863">
          <cell r="A3863" t="str">
            <v>12826-17</v>
          </cell>
          <cell r="B3863" t="str">
            <v>C</v>
          </cell>
          <cell r="C3863" t="str">
            <v>Closed</v>
          </cell>
          <cell r="D3863" t="str">
            <v>G - Accessibility plan</v>
          </cell>
          <cell r="E3863" t="str">
            <v>Matthew William Bull</v>
          </cell>
          <cell r="F3863">
            <v>43677</v>
          </cell>
        </row>
        <row r="3864">
          <cell r="A3864" t="str">
            <v>12826-18</v>
          </cell>
          <cell r="B3864" t="str">
            <v>C</v>
          </cell>
          <cell r="C3864" t="str">
            <v>Closed</v>
          </cell>
          <cell r="D3864" t="str">
            <v>G - SIF EAL training</v>
          </cell>
          <cell r="E3864" t="str">
            <v>Sarita Godber</v>
          </cell>
          <cell r="F3864">
            <v>43312</v>
          </cell>
        </row>
        <row r="3865">
          <cell r="A3865" t="str">
            <v>12826-19</v>
          </cell>
          <cell r="B3865" t="str">
            <v>C</v>
          </cell>
          <cell r="C3865" t="str">
            <v>Closed</v>
          </cell>
          <cell r="D3865" t="str">
            <v>G - SIF Athena Swan</v>
          </cell>
          <cell r="E3865" t="str">
            <v>Sarita Godber</v>
          </cell>
          <cell r="F3865">
            <v>43312</v>
          </cell>
        </row>
        <row r="3866">
          <cell r="A3866" t="str">
            <v>12826-20</v>
          </cell>
          <cell r="B3866" t="str">
            <v>C</v>
          </cell>
          <cell r="C3866" t="str">
            <v>Closed</v>
          </cell>
          <cell r="D3866" t="str">
            <v>G - SIF online timetables</v>
          </cell>
          <cell r="E3866" t="str">
            <v>Elaine Nutley</v>
          </cell>
          <cell r="F3866">
            <v>43312</v>
          </cell>
        </row>
        <row r="3867">
          <cell r="A3867" t="str">
            <v>12826-21</v>
          </cell>
          <cell r="B3867" t="str">
            <v>C</v>
          </cell>
          <cell r="C3867" t="str">
            <v>Closed</v>
          </cell>
          <cell r="D3867" t="str">
            <v>G - BAME attainment survey</v>
          </cell>
          <cell r="E3867" t="str">
            <v>Michael Henry Ussher</v>
          </cell>
          <cell r="F3867">
            <v>43312</v>
          </cell>
        </row>
        <row r="3868">
          <cell r="A3868" t="str">
            <v>12826-22</v>
          </cell>
          <cell r="B3868" t="str">
            <v>C</v>
          </cell>
          <cell r="C3868" t="str">
            <v>Closed</v>
          </cell>
          <cell r="D3868" t="str">
            <v>G - SITS business analysis</v>
          </cell>
          <cell r="E3868" t="str">
            <v>Robert Samuel Churm</v>
          </cell>
          <cell r="F3868">
            <v>43343</v>
          </cell>
        </row>
        <row r="3869">
          <cell r="A3869" t="str">
            <v>12826-23</v>
          </cell>
          <cell r="B3869" t="str">
            <v>N</v>
          </cell>
          <cell r="C3869" t="str">
            <v>Active</v>
          </cell>
          <cell r="D3869" t="str">
            <v>G - Carbon management</v>
          </cell>
          <cell r="E3869" t="str">
            <v>Matthew William Bull</v>
          </cell>
          <cell r="F3869">
            <v>43677</v>
          </cell>
        </row>
        <row r="3870">
          <cell r="A3870" t="str">
            <v>12826-24</v>
          </cell>
          <cell r="B3870" t="str">
            <v>C</v>
          </cell>
          <cell r="C3870" t="str">
            <v>Closed</v>
          </cell>
          <cell r="D3870" t="str">
            <v>G - SIF Library conduct</v>
          </cell>
          <cell r="E3870" t="str">
            <v>Sue Jane David</v>
          </cell>
          <cell r="F3870">
            <v>43343</v>
          </cell>
        </row>
        <row r="3871">
          <cell r="A3871" t="str">
            <v>12827-10</v>
          </cell>
          <cell r="B3871" t="str">
            <v>C</v>
          </cell>
          <cell r="C3871" t="str">
            <v>Closed</v>
          </cell>
          <cell r="D3871" t="str">
            <v>R - SET UP IN ERROR - USE 12803-10 INSTEAD</v>
          </cell>
          <cell r="E3871" t="str">
            <v>Pia Ostergaard</v>
          </cell>
          <cell r="F3871">
            <v>42369</v>
          </cell>
        </row>
        <row r="3872">
          <cell r="A3872" t="str">
            <v>12828-10</v>
          </cell>
          <cell r="B3872" t="str">
            <v>N</v>
          </cell>
          <cell r="C3872" t="str">
            <v>Active</v>
          </cell>
          <cell r="D3872" t="str">
            <v>F - Discretionary Fund- Michael Ussher</v>
          </cell>
          <cell r="E3872" t="str">
            <v>Michael Henry Ussher</v>
          </cell>
          <cell r="F3872">
            <v>73050</v>
          </cell>
        </row>
        <row r="3873">
          <cell r="A3873" t="str">
            <v>12828-11</v>
          </cell>
          <cell r="B3873" t="str">
            <v>C</v>
          </cell>
          <cell r="C3873" t="str">
            <v>Closed</v>
          </cell>
          <cell r="D3873" t="str">
            <v>F - Discretionary Fund- Hugh Thomas</v>
          </cell>
          <cell r="E3873" t="str">
            <v>Hugh Falcon Thomas</v>
          </cell>
          <cell r="F3873">
            <v>73050</v>
          </cell>
        </row>
        <row r="3874">
          <cell r="A3874" t="str">
            <v>12828-12</v>
          </cell>
          <cell r="B3874" t="str">
            <v>N</v>
          </cell>
          <cell r="C3874" t="str">
            <v>Active</v>
          </cell>
          <cell r="D3874" t="str">
            <v>F - Discretionary Fund- Fiona Reid</v>
          </cell>
          <cell r="E3874" t="str">
            <v>Fiona Dorothy Alexandra Reid</v>
          </cell>
          <cell r="F3874">
            <v>73050</v>
          </cell>
        </row>
        <row r="3875">
          <cell r="A3875" t="str">
            <v>12828-13</v>
          </cell>
          <cell r="B3875" t="str">
            <v>C</v>
          </cell>
          <cell r="C3875" t="str">
            <v>Closed</v>
          </cell>
          <cell r="D3875" t="str">
            <v>F - Discretionary Fund- Iain Crinson</v>
          </cell>
          <cell r="E3875" t="str">
            <v>Iain Crinson</v>
          </cell>
          <cell r="F3875">
            <v>73050</v>
          </cell>
        </row>
        <row r="3876">
          <cell r="A3876" t="str">
            <v>12828-14</v>
          </cell>
          <cell r="B3876" t="str">
            <v>C</v>
          </cell>
          <cell r="C3876" t="str">
            <v>Closed</v>
          </cell>
          <cell r="D3876" t="str">
            <v>F - Discretionary Fund- Judith Ibison</v>
          </cell>
          <cell r="E3876" t="str">
            <v>Judith Margaret Ibison</v>
          </cell>
          <cell r="F3876">
            <v>73050</v>
          </cell>
        </row>
        <row r="3877">
          <cell r="A3877" t="str">
            <v>12828-15</v>
          </cell>
          <cell r="B3877" t="str">
            <v>C</v>
          </cell>
          <cell r="C3877" t="str">
            <v>Closed</v>
          </cell>
          <cell r="D3877" t="str">
            <v>F - Discretionary Fund- Alicja Rudnicka</v>
          </cell>
          <cell r="E3877" t="str">
            <v>Alicja Regina Rudnicka</v>
          </cell>
          <cell r="F3877">
            <v>73050</v>
          </cell>
        </row>
        <row r="3878">
          <cell r="A3878" t="str">
            <v>12829-10</v>
          </cell>
          <cell r="B3878" t="str">
            <v>C</v>
          </cell>
          <cell r="C3878" t="str">
            <v>Closed</v>
          </cell>
          <cell r="D3878" t="str">
            <v>O - Physiological Society Teaching Grant - Dr J Moffatt</v>
          </cell>
          <cell r="E3878" t="str">
            <v>James David Moffatt</v>
          </cell>
          <cell r="F3878">
            <v>73050</v>
          </cell>
        </row>
        <row r="3879">
          <cell r="A3879" t="str">
            <v>12830-10</v>
          </cell>
          <cell r="B3879" t="str">
            <v>N</v>
          </cell>
          <cell r="C3879" t="str">
            <v>Active</v>
          </cell>
          <cell r="D3879" t="str">
            <v>R - Understanding And Improving The Assessment Process For Talking Therapies: A User-Led Research Programme</v>
          </cell>
          <cell r="E3879" t="str">
            <v>Angela Claire Sweeney</v>
          </cell>
          <cell r="F3879">
            <v>43830</v>
          </cell>
        </row>
        <row r="3880">
          <cell r="A3880" t="str">
            <v>12831-10</v>
          </cell>
          <cell r="B3880" t="str">
            <v>C</v>
          </cell>
          <cell r="C3880" t="str">
            <v>Closed</v>
          </cell>
          <cell r="D3880" t="str">
            <v>R - The impact of antifungal stewardship on antifungal initiation, duration and treatment failure at St. George´s Hospital</v>
          </cell>
          <cell r="E3880" t="str">
            <v>Tihana Bicanic</v>
          </cell>
          <cell r="F3880">
            <v>42323</v>
          </cell>
        </row>
        <row r="3881">
          <cell r="A3881" t="str">
            <v>12832-10</v>
          </cell>
          <cell r="B3881" t="str">
            <v>C</v>
          </cell>
          <cell r="C3881" t="str">
            <v>Closed</v>
          </cell>
          <cell r="D3881" t="str">
            <v>R - Building the Healthy Living at every Size message into HIV clinic care for overweight women of African origin</v>
          </cell>
          <cell r="E3881" t="str">
            <v>Derek Clive Macallan</v>
          </cell>
          <cell r="F3881">
            <v>42384</v>
          </cell>
        </row>
        <row r="3882">
          <cell r="A3882" t="str">
            <v>12835-10</v>
          </cell>
          <cell r="B3882" t="str">
            <v>C</v>
          </cell>
          <cell r="C3882" t="str">
            <v>Closed</v>
          </cell>
          <cell r="D3882" t="str">
            <v>R - Identifying the true cost of asthma in the UK: secondary and analyses of national stand alone and linked databases in England, Northern Ireland, Scotland and Wales</v>
          </cell>
          <cell r="E3882" t="str">
            <v>David Peter Strachan</v>
          </cell>
          <cell r="F3882">
            <v>41978</v>
          </cell>
        </row>
        <row r="3883">
          <cell r="A3883" t="str">
            <v>12836-10</v>
          </cell>
          <cell r="B3883" t="str">
            <v>C</v>
          </cell>
          <cell r="C3883" t="str">
            <v>Closed</v>
          </cell>
          <cell r="D3883" t="str">
            <v>R - Next generation sequencing of discordant MZ twins - unveiling the genetics of complex disease</v>
          </cell>
          <cell r="E3883" t="str">
            <v>Helen Jane Boland</v>
          </cell>
          <cell r="F3883">
            <v>42521</v>
          </cell>
        </row>
        <row r="3884">
          <cell r="A3884" t="str">
            <v>12837-10</v>
          </cell>
          <cell r="B3884" t="str">
            <v>P</v>
          </cell>
          <cell r="C3884" t="str">
            <v>Parked</v>
          </cell>
          <cell r="D3884" t="str">
            <v>P6 - New Life PhD - Prof M Patton - Ege Ozkan &amp; Reza Maroofian</v>
          </cell>
          <cell r="E3884" t="str">
            <v>Michael Alexander Patton</v>
          </cell>
          <cell r="F3884">
            <v>43220</v>
          </cell>
        </row>
        <row r="3885">
          <cell r="A3885" t="str">
            <v>12838-10</v>
          </cell>
          <cell r="B3885" t="str">
            <v>C</v>
          </cell>
          <cell r="C3885" t="str">
            <v>Closed</v>
          </cell>
          <cell r="D3885" t="str">
            <v>R - Screening for chlamydia related bacteria to prevent miscarriage. Proof of principle study</v>
          </cell>
          <cell r="E3885" t="str">
            <v>Philippa Oakeshott</v>
          </cell>
          <cell r="F3885">
            <v>42345</v>
          </cell>
        </row>
        <row r="3886">
          <cell r="A3886" t="str">
            <v>12839-10</v>
          </cell>
          <cell r="B3886" t="str">
            <v>C</v>
          </cell>
          <cell r="C3886" t="str">
            <v>Closed</v>
          </cell>
          <cell r="D3886" t="str">
            <v>R - Can automated diabetic retinopathy image assessment softwares replace one or more steps of manual imaging grading and is this cost-effective for the NHS diabetic eye screening programme?</v>
          </cell>
          <cell r="E3886" t="str">
            <v>Alicja Regina Rudnicka</v>
          </cell>
          <cell r="F3886">
            <v>42050</v>
          </cell>
        </row>
        <row r="3887">
          <cell r="A3887" t="str">
            <v>12840-10</v>
          </cell>
          <cell r="B3887" t="str">
            <v>N</v>
          </cell>
          <cell r="C3887" t="str">
            <v>Active</v>
          </cell>
          <cell r="D3887" t="str">
            <v>R - CRY Centre for Cardiac Pathology</v>
          </cell>
          <cell r="E3887" t="str">
            <v>Mary Noelle Sheppard</v>
          </cell>
          <cell r="F3887">
            <v>43738</v>
          </cell>
        </row>
        <row r="3888">
          <cell r="A3888" t="str">
            <v>12840-11</v>
          </cell>
          <cell r="B3888" t="str">
            <v>C</v>
          </cell>
          <cell r="C3888" t="str">
            <v>Closed</v>
          </cell>
          <cell r="D3888" t="str">
            <v>R - Additional funding for transition of CRY CCP</v>
          </cell>
          <cell r="E3888" t="str">
            <v>Mary Noelle Sheppard</v>
          </cell>
          <cell r="F3888">
            <v>41845</v>
          </cell>
        </row>
        <row r="3889">
          <cell r="A3889" t="str">
            <v>12841-10</v>
          </cell>
          <cell r="B3889" t="str">
            <v>N</v>
          </cell>
          <cell r="C3889" t="str">
            <v>Active</v>
          </cell>
          <cell r="D3889" t="str">
            <v>G - HR -Faculty Income</v>
          </cell>
          <cell r="E3889" t="str">
            <v>Jennifer Lynne Winters</v>
          </cell>
          <cell r="F3889">
            <v>73050</v>
          </cell>
        </row>
        <row r="3890">
          <cell r="A3890" t="str">
            <v>12842-10</v>
          </cell>
          <cell r="B3890" t="str">
            <v>C</v>
          </cell>
          <cell r="C3890" t="str">
            <v>Closed</v>
          </cell>
          <cell r="D3890" t="str">
            <v>R - Study of common and rare genetic variants in respiratory health; the UK Biobank Lung Exome Variant Evaluation (UK BiLEVE)</v>
          </cell>
          <cell r="E3890" t="str">
            <v>David Peter Strachan</v>
          </cell>
          <cell r="F3890">
            <v>42050</v>
          </cell>
        </row>
        <row r="3891">
          <cell r="A3891" t="str">
            <v>12843-10</v>
          </cell>
          <cell r="B3891" t="str">
            <v>C</v>
          </cell>
          <cell r="C3891" t="str">
            <v>Closed</v>
          </cell>
          <cell r="D3891" t="str">
            <v>R - Efficacy, Immunogenicity and Safety Study of Clostridium difficile Toxoid Vaccine in Subjects at Risk for C. difficile Infection</v>
          </cell>
          <cell r="E3891" t="str">
            <v>Catherine Cosgrove</v>
          </cell>
          <cell r="F3891">
            <v>73050</v>
          </cell>
        </row>
        <row r="3892">
          <cell r="A3892" t="str">
            <v>12844-10</v>
          </cell>
          <cell r="B3892" t="str">
            <v>C</v>
          </cell>
          <cell r="C3892" t="str">
            <v>Closed</v>
          </cell>
          <cell r="D3892" t="str">
            <v>K - Development of a Community Education Provider Network</v>
          </cell>
          <cell r="E3892" t="str">
            <v>Paul Booton</v>
          </cell>
          <cell r="F3892">
            <v>42216</v>
          </cell>
        </row>
        <row r="3893">
          <cell r="A3893" t="str">
            <v>12845-10</v>
          </cell>
          <cell r="B3893" t="str">
            <v>N</v>
          </cell>
          <cell r="C3893" t="str">
            <v>Active</v>
          </cell>
          <cell r="D3893" t="str">
            <v>R - Functional analysis of GATA2 and KIF11; newly identified genes for primary lymphoedema</v>
          </cell>
          <cell r="E3893" t="str">
            <v>Pia Ostergaard</v>
          </cell>
          <cell r="F3893">
            <v>43660</v>
          </cell>
        </row>
        <row r="3894">
          <cell r="A3894" t="str">
            <v>12845-12</v>
          </cell>
          <cell r="B3894" t="str">
            <v>N</v>
          </cell>
          <cell r="C3894" t="str">
            <v>Active</v>
          </cell>
          <cell r="D3894" t="str">
            <v>R - Subcontract with Uppsala University</v>
          </cell>
          <cell r="E3894" t="str">
            <v>Stephen Jeffery</v>
          </cell>
          <cell r="F3894">
            <v>43660</v>
          </cell>
        </row>
        <row r="3895">
          <cell r="A3895" t="str">
            <v>12846-10</v>
          </cell>
          <cell r="B3895" t="str">
            <v>C</v>
          </cell>
          <cell r="C3895" t="str">
            <v>Closed</v>
          </cell>
          <cell r="D3895" t="str">
            <v>R - Q-TB: Rapid, cheap POC diagnostic and drug susceptibility testing for human tuberculosis</v>
          </cell>
          <cell r="E3895" t="str">
            <v>Philip David Butcher</v>
          </cell>
          <cell r="F3895">
            <v>42781</v>
          </cell>
        </row>
        <row r="3896">
          <cell r="A3896" t="str">
            <v>12847-10</v>
          </cell>
          <cell r="B3896" t="str">
            <v>C</v>
          </cell>
          <cell r="C3896" t="str">
            <v>Closed</v>
          </cell>
          <cell r="D3896" t="str">
            <v>O - 2013/14 HEIF Award: Production and validation of 16 human induced pluripotent stem cell reporter lines for out-licensing to cell product providers</v>
          </cell>
          <cell r="E3896" t="str">
            <v>Tristan Rowntree McKay</v>
          </cell>
          <cell r="F3896">
            <v>42216</v>
          </cell>
        </row>
        <row r="3897">
          <cell r="A3897" t="str">
            <v>12847-11</v>
          </cell>
          <cell r="B3897" t="str">
            <v>C</v>
          </cell>
          <cell r="C3897" t="str">
            <v>Closed</v>
          </cell>
          <cell r="D3897" t="str">
            <v>O - 2013/14 HEIF Award: Prototype portable Intravital CAPillaroscopy to predict preeclampsia system</v>
          </cell>
          <cell r="E3897" t="str">
            <v>Tarek Francis Tewfik Antonios</v>
          </cell>
          <cell r="F3897">
            <v>42353</v>
          </cell>
        </row>
        <row r="3898">
          <cell r="A3898" t="str">
            <v>12847-12</v>
          </cell>
          <cell r="B3898" t="str">
            <v>C</v>
          </cell>
          <cell r="C3898" t="str">
            <v>Closed</v>
          </cell>
          <cell r="D3898" t="str">
            <v>O - 2013/14 HEIF Award: Identification of non-toxic peptides with anticancer activities</v>
          </cell>
          <cell r="E3898" t="str">
            <v>Kai Hilpert</v>
          </cell>
          <cell r="F3898">
            <v>42216</v>
          </cell>
        </row>
        <row r="3899">
          <cell r="A3899" t="str">
            <v>12847-13</v>
          </cell>
          <cell r="B3899" t="str">
            <v>C</v>
          </cell>
          <cell r="C3899" t="str">
            <v>Closed</v>
          </cell>
          <cell r="D3899" t="str">
            <v>O - 2013/14 HEIF Award: Viagra-like drugs for small vessel disease and vascular dementia</v>
          </cell>
          <cell r="E3899" t="str">
            <v>Atticus Henry Hainsworth</v>
          </cell>
          <cell r="F3899">
            <v>42718</v>
          </cell>
        </row>
        <row r="3900">
          <cell r="A3900" t="str">
            <v>12847-14</v>
          </cell>
          <cell r="B3900" t="str">
            <v>C</v>
          </cell>
          <cell r="C3900" t="str">
            <v>Closed</v>
          </cell>
          <cell r="D3900" t="str">
            <v>O - 2013/14 HEIF Award: Evaluating pain perception in osteoarthritis: a mechanistic study in people with knee osteoarthritis</v>
          </cell>
          <cell r="E3900" t="str">
            <v>Nidhi Sofat</v>
          </cell>
          <cell r="F3900">
            <v>42216</v>
          </cell>
        </row>
        <row r="3901">
          <cell r="A3901" t="str">
            <v>12847-15</v>
          </cell>
          <cell r="B3901" t="str">
            <v>C</v>
          </cell>
          <cell r="C3901" t="str">
            <v>Closed</v>
          </cell>
          <cell r="D3901" t="str">
            <v>O - 2013/14 HEIF Award: neoGent2</v>
          </cell>
          <cell r="E3901" t="str">
            <v>Paul Trafford Heath</v>
          </cell>
          <cell r="F3901">
            <v>42216</v>
          </cell>
        </row>
        <row r="3902">
          <cell r="A3902" t="str">
            <v>12847-16</v>
          </cell>
          <cell r="B3902" t="str">
            <v>C</v>
          </cell>
          <cell r="C3902" t="str">
            <v>Closed</v>
          </cell>
          <cell r="D3902" t="str">
            <v>O - 2013/14 HEIF Award: IAXO-102</v>
          </cell>
          <cell r="E3902" t="str">
            <v>Ekaterini Nesbitt</v>
          </cell>
          <cell r="F3902">
            <v>42216</v>
          </cell>
        </row>
        <row r="3903">
          <cell r="A3903" t="str">
            <v>12847-17</v>
          </cell>
          <cell r="B3903" t="str">
            <v>C</v>
          </cell>
          <cell r="C3903" t="str">
            <v>Closed</v>
          </cell>
          <cell r="D3903" t="str">
            <v>O - 2013/14 HEIF Award: Mobile Interactive Clinical Imaging Apps</v>
          </cell>
          <cell r="E3903" t="str">
            <v>Terence Alan Poulton</v>
          </cell>
          <cell r="F3903">
            <v>42216</v>
          </cell>
        </row>
        <row r="3904">
          <cell r="A3904" t="str">
            <v>12847-18</v>
          </cell>
          <cell r="B3904" t="str">
            <v>C</v>
          </cell>
          <cell r="C3904" t="str">
            <v>Closed</v>
          </cell>
          <cell r="D3904" t="str">
            <v>O - 2013/14 HEIF Award: Online Educational Programme on CV Disease</v>
          </cell>
          <cell r="E3904" t="str">
            <v>Juan Carlos Kaski</v>
          </cell>
          <cell r="F3904">
            <v>42816</v>
          </cell>
        </row>
        <row r="3905">
          <cell r="A3905" t="str">
            <v>12847-19</v>
          </cell>
          <cell r="B3905" t="str">
            <v>C</v>
          </cell>
          <cell r="C3905" t="str">
            <v>Closed</v>
          </cell>
          <cell r="D3905" t="str">
            <v>O - 2013/14 HEIF Award: TLR4</v>
          </cell>
          <cell r="E3905" t="str">
            <v>Ekaterini Nesbitt</v>
          </cell>
          <cell r="F3905">
            <v>42216</v>
          </cell>
        </row>
        <row r="3906">
          <cell r="A3906" t="str">
            <v>12847-20</v>
          </cell>
          <cell r="B3906" t="str">
            <v>C</v>
          </cell>
          <cell r="C3906" t="str">
            <v>Closed</v>
          </cell>
          <cell r="D3906" t="str">
            <v>O - 2013/14 HEIF Divisional Enterprise Support: TB project</v>
          </cell>
          <cell r="E3906" t="str">
            <v>Timothy John Bull</v>
          </cell>
          <cell r="F3906">
            <v>43008</v>
          </cell>
        </row>
        <row r="3907">
          <cell r="A3907" t="str">
            <v>12847-21</v>
          </cell>
          <cell r="B3907" t="str">
            <v>C</v>
          </cell>
          <cell r="C3907" t="str">
            <v>Closed</v>
          </cell>
          <cell r="D3907" t="str">
            <v>O - 2013/14 HEIF Award: Development of fluorescent biosensors for measurment of glucose</v>
          </cell>
          <cell r="E3907" t="str">
            <v>Deborah Baines</v>
          </cell>
          <cell r="F3907">
            <v>42816</v>
          </cell>
        </row>
        <row r="3908">
          <cell r="A3908" t="str">
            <v>12847-22</v>
          </cell>
          <cell r="B3908" t="str">
            <v>C</v>
          </cell>
          <cell r="C3908" t="str">
            <v>Closed</v>
          </cell>
          <cell r="D3908" t="str">
            <v>O - 2013/14 HEIF Award: Development of a Translational Care Programme for Diabetes</v>
          </cell>
          <cell r="E3908" t="str">
            <v>Kenneth Anthony Earle</v>
          </cell>
          <cell r="F3908">
            <v>42735</v>
          </cell>
        </row>
        <row r="3909">
          <cell r="A3909" t="str">
            <v>12847-23</v>
          </cell>
          <cell r="B3909" t="str">
            <v>C</v>
          </cell>
          <cell r="C3909" t="str">
            <v>Closed</v>
          </cell>
          <cell r="D3909" t="str">
            <v>O - 2013/14 HEIF Award: Development of new cancer antigen for immunotherapeutic vaccinaction</v>
          </cell>
          <cell r="E3909" t="str">
            <v>Peter Lawrence Smith</v>
          </cell>
          <cell r="F3909">
            <v>42369</v>
          </cell>
        </row>
        <row r="3910">
          <cell r="A3910" t="str">
            <v>12847-24</v>
          </cell>
          <cell r="B3910" t="str">
            <v>C</v>
          </cell>
          <cell r="C3910" t="str">
            <v>Closed</v>
          </cell>
          <cell r="D3910" t="str">
            <v>O - 2013/14 HEIF Award: Tissue Type MR Imaging of Brain Tumours- software development and validation</v>
          </cell>
          <cell r="E3910" t="str">
            <v>Franklyn Arron Howe</v>
          </cell>
          <cell r="F3910">
            <v>42795</v>
          </cell>
        </row>
        <row r="3911">
          <cell r="A3911" t="str">
            <v>12847-25</v>
          </cell>
          <cell r="B3911" t="str">
            <v>C</v>
          </cell>
          <cell r="C3911" t="str">
            <v>Closed</v>
          </cell>
          <cell r="D3911" t="str">
            <v>O - 2013/14 HEIF Award: MDR-TB</v>
          </cell>
          <cell r="E3911" t="str">
            <v>Rajko Reljic</v>
          </cell>
          <cell r="F3911">
            <v>42718</v>
          </cell>
        </row>
        <row r="3912">
          <cell r="A3912" t="str">
            <v>12847-26</v>
          </cell>
          <cell r="B3912" t="str">
            <v>C</v>
          </cell>
          <cell r="C3912" t="str">
            <v>Closed</v>
          </cell>
          <cell r="D3912" t="str">
            <v>O - 2013/14 HEIF Award: Development of a Small Molecule Enhancer of the Innate Immune Response to Infection</v>
          </cell>
          <cell r="E3912" t="str">
            <v>Blair Lewis Strang</v>
          </cell>
          <cell r="F3912">
            <v>42216</v>
          </cell>
        </row>
        <row r="3913">
          <cell r="A3913" t="str">
            <v>12848-10</v>
          </cell>
          <cell r="B3913" t="str">
            <v>C</v>
          </cell>
          <cell r="C3913" t="str">
            <v>Closed</v>
          </cell>
          <cell r="D3913" t="str">
            <v>R - The effectiveness, acceptability and cost-effectiveness of psychosocial interventions for maltreated children and adolescents: An evidence synthesis</v>
          </cell>
          <cell r="E3913" t="str">
            <v>Gillian Clare Mezey</v>
          </cell>
          <cell r="F3913">
            <v>41856</v>
          </cell>
        </row>
        <row r="3914">
          <cell r="A3914" t="str">
            <v>12849-10</v>
          </cell>
          <cell r="B3914" t="str">
            <v>C</v>
          </cell>
          <cell r="C3914" t="str">
            <v>Closed</v>
          </cell>
          <cell r="D3914" t="str">
            <v>P6 - Industrial case-PhD studentship sponsored by Pfizer PhD - Student: Anasuya Kuttapitiya</v>
          </cell>
          <cell r="E3914" t="str">
            <v>Nidhi Sofat</v>
          </cell>
          <cell r="F3914">
            <v>42774</v>
          </cell>
        </row>
        <row r="3915">
          <cell r="A3915" t="str">
            <v>12850-10</v>
          </cell>
          <cell r="B3915" t="str">
            <v>C</v>
          </cell>
          <cell r="C3915" t="str">
            <v>Closed</v>
          </cell>
          <cell r="D3915" t="str">
            <v>R - BEST 2</v>
          </cell>
          <cell r="E3915" t="str">
            <v>Michael Roy Sharland</v>
          </cell>
          <cell r="F3915">
            <v>42050</v>
          </cell>
        </row>
        <row r="3916">
          <cell r="A3916" t="str">
            <v>12851-10</v>
          </cell>
          <cell r="B3916" t="str">
            <v>C</v>
          </cell>
          <cell r="C3916" t="str">
            <v>Closed</v>
          </cell>
          <cell r="D3916" t="str">
            <v>R - Genetic risk in sudden infant death syndrome</v>
          </cell>
          <cell r="E3916" t="str">
            <v>Elijah Raphael Behr</v>
          </cell>
          <cell r="F3916">
            <v>42613</v>
          </cell>
        </row>
        <row r="3917">
          <cell r="A3917" t="str">
            <v>12851-11</v>
          </cell>
          <cell r="B3917" t="str">
            <v>C</v>
          </cell>
          <cell r="C3917" t="str">
            <v>Closed</v>
          </cell>
          <cell r="D3917" t="str">
            <v>R - Exome sequencing with KCL</v>
          </cell>
          <cell r="E3917" t="str">
            <v>Elijah Raphael Behr</v>
          </cell>
          <cell r="F3917">
            <v>42308</v>
          </cell>
        </row>
        <row r="3918">
          <cell r="A3918" t="str">
            <v>12852-10</v>
          </cell>
          <cell r="B3918" t="str">
            <v>N</v>
          </cell>
          <cell r="C3918" t="str">
            <v>Active</v>
          </cell>
          <cell r="D3918" t="str">
            <v>R - Treatment of late onset bacterial sepsis caused by vancomycin susceptible bacteria in neonates and infants aged under three months</v>
          </cell>
          <cell r="E3918" t="str">
            <v>Paul Trafford Heath</v>
          </cell>
          <cell r="F3918">
            <v>44043</v>
          </cell>
        </row>
        <row r="3919">
          <cell r="A3919" t="str">
            <v>12853-10</v>
          </cell>
          <cell r="B3919" t="str">
            <v>N</v>
          </cell>
          <cell r="C3919" t="str">
            <v>Active</v>
          </cell>
          <cell r="D3919" t="str">
            <v>O - E Sviderskaya - Medical Nanotechnologies Funding</v>
          </cell>
          <cell r="E3919" t="str">
            <v>Elena Vladimirovna Sviderskaya</v>
          </cell>
          <cell r="F3919">
            <v>44043</v>
          </cell>
        </row>
        <row r="3920">
          <cell r="A3920" t="str">
            <v>12854-10</v>
          </cell>
          <cell r="B3920" t="str">
            <v>N</v>
          </cell>
          <cell r="C3920" t="str">
            <v>Active</v>
          </cell>
          <cell r="D3920" t="str">
            <v>R - Optimising high dose intermittent AmBisome for initial treatment of HIV-associated cryptococcal meningitis</v>
          </cell>
          <cell r="E3920" t="str">
            <v>Thomas Stephen Harrison</v>
          </cell>
          <cell r="F3920">
            <v>44196</v>
          </cell>
        </row>
        <row r="3921">
          <cell r="A3921" t="str">
            <v>12854-11</v>
          </cell>
          <cell r="B3921" t="str">
            <v>C</v>
          </cell>
          <cell r="C3921" t="str">
            <v>Closed</v>
          </cell>
          <cell r="D3921" t="str">
            <v>R - Intermittent High Dose AMBISOME on a High Dose Fluconazole Backbone for Cryptococcal Meningitis Induction Therapy In sub-­-Saharan Africa: An Adaptive Randomised Controlled Non-­-inferiority Trial  (Step 1)</v>
          </cell>
          <cell r="E3921" t="str">
            <v>Thomas Stephen Harrison</v>
          </cell>
          <cell r="F3921">
            <v>43039</v>
          </cell>
        </row>
        <row r="3922">
          <cell r="A3922" t="str">
            <v>12854-12</v>
          </cell>
          <cell r="B3922" t="str">
            <v>C</v>
          </cell>
          <cell r="C3922" t="str">
            <v>Closed</v>
          </cell>
          <cell r="D3922" t="str">
            <v>R - Intermittent High Dose AMBISOME on a High Dose Fluconazole Backbone for Cryptococcal Meningitis Induction Therapy In sub-­-Saharan Africa: An Adaptive Randomised Controlled Non-­-inferiority Trial  (Step 1)</v>
          </cell>
          <cell r="E3922" t="str">
            <v>Thomas Stephen Harrison</v>
          </cell>
          <cell r="F3922">
            <v>43220</v>
          </cell>
        </row>
        <row r="3923">
          <cell r="A3923" t="str">
            <v>12854-13</v>
          </cell>
          <cell r="B3923" t="str">
            <v>C</v>
          </cell>
          <cell r="C3923" t="str">
            <v>Closed</v>
          </cell>
          <cell r="D3923" t="str">
            <v>R - Intermittent High Dose AMBISOME on a High Dose Fluconazole Backbone for Cryptococcal Meningitis Induction Therapy In sub-­-Saharan Africa: An Adaptive Randomised Controlled Non-­-inferiority Trial  (Step 1)</v>
          </cell>
          <cell r="E3923" t="str">
            <v>Thomas Stephen Harrison</v>
          </cell>
          <cell r="F3923">
            <v>43039</v>
          </cell>
        </row>
        <row r="3924">
          <cell r="A3924" t="str">
            <v>12855-10</v>
          </cell>
          <cell r="B3924" t="str">
            <v>C</v>
          </cell>
          <cell r="C3924" t="str">
            <v>Closed</v>
          </cell>
          <cell r="D3924" t="str">
            <v>A - CRIS Development</v>
          </cell>
          <cell r="E3924" t="str">
            <v>Robert Samuel Churm</v>
          </cell>
          <cell r="F3924">
            <v>42735</v>
          </cell>
        </row>
        <row r="3925">
          <cell r="A3925" t="str">
            <v>12856-10</v>
          </cell>
          <cell r="B3925" t="str">
            <v>C</v>
          </cell>
          <cell r="C3925" t="str">
            <v>Closed</v>
          </cell>
          <cell r="D3925" t="str">
            <v>P6 - Jefferiss PhD - Prof T Harrison - Amber Arnold</v>
          </cell>
          <cell r="E3925" t="str">
            <v>Thomas Stephen Harrison</v>
          </cell>
          <cell r="F3925">
            <v>43524</v>
          </cell>
        </row>
        <row r="3926">
          <cell r="A3926" t="str">
            <v>12857-10</v>
          </cell>
          <cell r="B3926" t="str">
            <v>C</v>
          </cell>
          <cell r="C3926" t="str">
            <v>Closed</v>
          </cell>
          <cell r="D3926" t="str">
            <v>O - PIDRG -Paediatric Infectious Diseases Research Group</v>
          </cell>
          <cell r="E3926" t="str">
            <v>Paul Trafford Heath</v>
          </cell>
          <cell r="F3926">
            <v>42219</v>
          </cell>
        </row>
        <row r="3927">
          <cell r="A3927" t="str">
            <v>12858-10</v>
          </cell>
          <cell r="B3927" t="str">
            <v>C</v>
          </cell>
          <cell r="C3927" t="str">
            <v>Closed</v>
          </cell>
          <cell r="D3927" t="str">
            <v>G - Graduate training programme: 2 graduates a year</v>
          </cell>
          <cell r="E3927" t="str">
            <v>Robert Samuel Churm</v>
          </cell>
          <cell r="F3927">
            <v>42369</v>
          </cell>
        </row>
        <row r="3928">
          <cell r="A3928" t="str">
            <v>12859-10</v>
          </cell>
          <cell r="B3928" t="str">
            <v>C</v>
          </cell>
          <cell r="C3928" t="str">
            <v>Closed</v>
          </cell>
          <cell r="D3928" t="str">
            <v>R - A study to evaluate and optimise screening tests for foot disease in patients with diabetes in Primary Care</v>
          </cell>
          <cell r="E3928" t="str">
            <v>Helen Jane Boland</v>
          </cell>
          <cell r="F3928">
            <v>42530</v>
          </cell>
        </row>
        <row r="3929">
          <cell r="A3929" t="str">
            <v>12859-11</v>
          </cell>
          <cell r="B3929" t="str">
            <v>C</v>
          </cell>
          <cell r="C3929" t="str">
            <v>Closed</v>
          </cell>
          <cell r="D3929" t="str">
            <v>R - Subcontract with Surrey</v>
          </cell>
          <cell r="E3929" t="str">
            <v>Robert James Hinchliffe</v>
          </cell>
          <cell r="F3929">
            <v>42337</v>
          </cell>
        </row>
        <row r="3930">
          <cell r="A3930" t="str">
            <v>12860-10</v>
          </cell>
          <cell r="B3930" t="str">
            <v>C</v>
          </cell>
          <cell r="C3930" t="str">
            <v>Closed</v>
          </cell>
          <cell r="D3930" t="str">
            <v>G - Hunter Wing; Maintenance</v>
          </cell>
          <cell r="E3930" t="str">
            <v>Nicholas John Creasey</v>
          </cell>
          <cell r="F3930">
            <v>73050</v>
          </cell>
        </row>
        <row r="3931">
          <cell r="A3931" t="str">
            <v>12860-11</v>
          </cell>
          <cell r="B3931" t="str">
            <v>C</v>
          </cell>
          <cell r="C3931" t="str">
            <v>Closed</v>
          </cell>
          <cell r="D3931" t="str">
            <v>G - Hunter Wing; Maintenance: Planned</v>
          </cell>
          <cell r="E3931" t="str">
            <v>Nicholas John Creasey</v>
          </cell>
          <cell r="F3931">
            <v>73050</v>
          </cell>
        </row>
        <row r="3932">
          <cell r="A3932" t="str">
            <v>12860-12</v>
          </cell>
          <cell r="B3932" t="str">
            <v>C</v>
          </cell>
          <cell r="C3932" t="str">
            <v>Closed</v>
          </cell>
          <cell r="D3932" t="str">
            <v>G - Hunter Wing; Maintenance: Backlog</v>
          </cell>
          <cell r="E3932" t="str">
            <v>Nicholas John Creasey</v>
          </cell>
          <cell r="F3932">
            <v>73050</v>
          </cell>
        </row>
        <row r="3933">
          <cell r="A3933" t="str">
            <v>12860-13</v>
          </cell>
          <cell r="B3933" t="str">
            <v>C</v>
          </cell>
          <cell r="C3933" t="str">
            <v>Closed</v>
          </cell>
          <cell r="D3933" t="str">
            <v>G - Hunter Wing; Maintenance: Improvements</v>
          </cell>
          <cell r="E3933" t="str">
            <v>Nicholas John Creasey</v>
          </cell>
          <cell r="F3933">
            <v>73050</v>
          </cell>
        </row>
        <row r="3934">
          <cell r="A3934" t="str">
            <v>12860-14</v>
          </cell>
          <cell r="B3934" t="str">
            <v>C</v>
          </cell>
          <cell r="C3934" t="str">
            <v>Closed</v>
          </cell>
          <cell r="D3934" t="str">
            <v>G - Hunter Wing; Electricity</v>
          </cell>
          <cell r="E3934" t="str">
            <v>Nicholas John Creasey</v>
          </cell>
          <cell r="F3934">
            <v>73050</v>
          </cell>
        </row>
        <row r="3935">
          <cell r="A3935" t="str">
            <v>12860-15</v>
          </cell>
          <cell r="B3935" t="str">
            <v>C</v>
          </cell>
          <cell r="C3935" t="str">
            <v>Closed</v>
          </cell>
          <cell r="D3935" t="str">
            <v>G - Hunter Wing; Gas</v>
          </cell>
          <cell r="E3935" t="str">
            <v>Nicholas John Creasey</v>
          </cell>
          <cell r="F3935">
            <v>73050</v>
          </cell>
        </row>
        <row r="3936">
          <cell r="A3936" t="str">
            <v>12860-16</v>
          </cell>
          <cell r="B3936" t="str">
            <v>C</v>
          </cell>
          <cell r="C3936" t="str">
            <v>Closed</v>
          </cell>
          <cell r="D3936" t="str">
            <v>G - Hunter Wing; Water</v>
          </cell>
          <cell r="E3936" t="str">
            <v>Nicholas John Creasey</v>
          </cell>
          <cell r="F3936">
            <v>73050</v>
          </cell>
        </row>
        <row r="3937">
          <cell r="A3937" t="str">
            <v>12860-17</v>
          </cell>
          <cell r="B3937" t="str">
            <v>C</v>
          </cell>
          <cell r="C3937" t="str">
            <v>Closed</v>
          </cell>
          <cell r="D3937" t="str">
            <v>G - Hunter Wing; Steam</v>
          </cell>
          <cell r="E3937" t="str">
            <v>Nicholas John Creasey</v>
          </cell>
          <cell r="F3937">
            <v>73050</v>
          </cell>
        </row>
        <row r="3938">
          <cell r="A3938" t="str">
            <v>12860-18</v>
          </cell>
          <cell r="B3938" t="str">
            <v>C</v>
          </cell>
          <cell r="C3938" t="str">
            <v>Closed</v>
          </cell>
          <cell r="D3938" t="str">
            <v>G - Hunter Wing; Business Rates</v>
          </cell>
          <cell r="E3938" t="str">
            <v>Nicholas John Creasey</v>
          </cell>
          <cell r="F3938">
            <v>73050</v>
          </cell>
        </row>
        <row r="3939">
          <cell r="A3939" t="str">
            <v>12860-19</v>
          </cell>
          <cell r="B3939" t="str">
            <v>C</v>
          </cell>
          <cell r="C3939" t="str">
            <v>Closed</v>
          </cell>
          <cell r="D3939" t="str">
            <v>G - Hunter Wing; Cleaning &amp; Soft Services</v>
          </cell>
          <cell r="E3939" t="str">
            <v>Elizabeth Sarah Singers</v>
          </cell>
          <cell r="F3939">
            <v>73050</v>
          </cell>
        </row>
        <row r="3940">
          <cell r="A3940" t="str">
            <v>12860-20</v>
          </cell>
          <cell r="B3940" t="str">
            <v>C</v>
          </cell>
          <cell r="C3940" t="str">
            <v>Closed</v>
          </cell>
          <cell r="D3940" t="str">
            <v>G - Hunter Wing; Security Services</v>
          </cell>
          <cell r="E3940" t="str">
            <v>Elizabeth Sarah Singers</v>
          </cell>
          <cell r="F3940">
            <v>73050</v>
          </cell>
        </row>
        <row r="3941">
          <cell r="A3941" t="str">
            <v>12860-21</v>
          </cell>
          <cell r="B3941" t="str">
            <v>C</v>
          </cell>
          <cell r="C3941" t="str">
            <v>Closed</v>
          </cell>
          <cell r="D3941" t="str">
            <v>G - Hunter Wing; Keys &amp; Locks</v>
          </cell>
          <cell r="E3941" t="str">
            <v>Elizabeth Sarah Singers</v>
          </cell>
          <cell r="F3941">
            <v>73050</v>
          </cell>
        </row>
        <row r="3942">
          <cell r="A3942" t="str">
            <v>12860-22</v>
          </cell>
          <cell r="B3942" t="str">
            <v>C</v>
          </cell>
          <cell r="C3942" t="str">
            <v>Closed</v>
          </cell>
          <cell r="D3942" t="str">
            <v>G - Hunter Wing; Telecoms</v>
          </cell>
          <cell r="E3942" t="str">
            <v>Elizabeth Sarah Singers</v>
          </cell>
          <cell r="F3942">
            <v>41803</v>
          </cell>
        </row>
        <row r="3943">
          <cell r="A3943" t="str">
            <v>12861-10</v>
          </cell>
          <cell r="B3943" t="str">
            <v>C</v>
          </cell>
          <cell r="C3943" t="str">
            <v>Closed</v>
          </cell>
          <cell r="D3943" t="str">
            <v>G - Jenner Wing; Maintenance</v>
          </cell>
          <cell r="E3943" t="str">
            <v>Nicholas John Creasey</v>
          </cell>
          <cell r="F3943">
            <v>73050</v>
          </cell>
        </row>
        <row r="3944">
          <cell r="A3944" t="str">
            <v>12861-11</v>
          </cell>
          <cell r="B3944" t="str">
            <v>C</v>
          </cell>
          <cell r="C3944" t="str">
            <v>Closed</v>
          </cell>
          <cell r="D3944" t="str">
            <v>G - Jenner Wing; Maintenance: Planned</v>
          </cell>
          <cell r="E3944" t="str">
            <v>Nicholas John Creasey</v>
          </cell>
          <cell r="F3944">
            <v>73050</v>
          </cell>
        </row>
        <row r="3945">
          <cell r="A3945" t="str">
            <v>12861-12</v>
          </cell>
          <cell r="B3945" t="str">
            <v>C</v>
          </cell>
          <cell r="C3945" t="str">
            <v>Closed</v>
          </cell>
          <cell r="D3945" t="str">
            <v>G - Jenner Wing; Maintenance: Backlog</v>
          </cell>
          <cell r="E3945" t="str">
            <v>Nicholas John Creasey</v>
          </cell>
          <cell r="F3945">
            <v>73050</v>
          </cell>
        </row>
        <row r="3946">
          <cell r="A3946" t="str">
            <v>12861-13</v>
          </cell>
          <cell r="B3946" t="str">
            <v>C</v>
          </cell>
          <cell r="C3946" t="str">
            <v>Closed</v>
          </cell>
          <cell r="D3946" t="str">
            <v>G - Jenner Wing; Maintenance: Improvements</v>
          </cell>
          <cell r="E3946" t="str">
            <v>Nicholas John Creasey</v>
          </cell>
          <cell r="F3946">
            <v>73050</v>
          </cell>
        </row>
        <row r="3947">
          <cell r="A3947" t="str">
            <v>12861-14</v>
          </cell>
          <cell r="B3947" t="str">
            <v>C</v>
          </cell>
          <cell r="C3947" t="str">
            <v>Closed</v>
          </cell>
          <cell r="D3947" t="str">
            <v>G - Jenner Wing; Electricity</v>
          </cell>
          <cell r="E3947" t="str">
            <v>Nicholas John Creasey</v>
          </cell>
          <cell r="F3947">
            <v>73050</v>
          </cell>
        </row>
        <row r="3948">
          <cell r="A3948" t="str">
            <v>12861-15</v>
          </cell>
          <cell r="B3948" t="str">
            <v>C</v>
          </cell>
          <cell r="C3948" t="str">
            <v>Closed</v>
          </cell>
          <cell r="D3948" t="str">
            <v>G - Jenner Wing; Gas</v>
          </cell>
          <cell r="E3948" t="str">
            <v>Nicholas John Creasey</v>
          </cell>
          <cell r="F3948">
            <v>73050</v>
          </cell>
        </row>
        <row r="3949">
          <cell r="A3949" t="str">
            <v>12861-16</v>
          </cell>
          <cell r="B3949" t="str">
            <v>C</v>
          </cell>
          <cell r="C3949" t="str">
            <v>Closed</v>
          </cell>
          <cell r="D3949" t="str">
            <v>G - Jenner Wing; Water</v>
          </cell>
          <cell r="E3949" t="str">
            <v>Nicholas John Creasey</v>
          </cell>
          <cell r="F3949">
            <v>73050</v>
          </cell>
        </row>
        <row r="3950">
          <cell r="A3950" t="str">
            <v>12861-17</v>
          </cell>
          <cell r="B3950" t="str">
            <v>C</v>
          </cell>
          <cell r="C3950" t="str">
            <v>Closed</v>
          </cell>
          <cell r="D3950" t="str">
            <v>G - Jenner Wing; Steam</v>
          </cell>
          <cell r="E3950" t="str">
            <v>Nicholas John Creasey</v>
          </cell>
          <cell r="F3950">
            <v>73050</v>
          </cell>
        </row>
        <row r="3951">
          <cell r="A3951" t="str">
            <v>12861-18</v>
          </cell>
          <cell r="B3951" t="str">
            <v>C</v>
          </cell>
          <cell r="C3951" t="str">
            <v>Closed</v>
          </cell>
          <cell r="D3951" t="str">
            <v>G - Jenner Wing; Business Rates</v>
          </cell>
          <cell r="E3951" t="str">
            <v>Nicholas John Creasey</v>
          </cell>
          <cell r="F3951">
            <v>73050</v>
          </cell>
        </row>
        <row r="3952">
          <cell r="A3952" t="str">
            <v>12861-19</v>
          </cell>
          <cell r="B3952" t="str">
            <v>C</v>
          </cell>
          <cell r="C3952" t="str">
            <v>Closed</v>
          </cell>
          <cell r="D3952" t="str">
            <v>G - Jenner Wing; Cleaning &amp; Soft Services</v>
          </cell>
          <cell r="E3952" t="str">
            <v>Elizabeth Sarah Singers</v>
          </cell>
          <cell r="F3952">
            <v>41806</v>
          </cell>
        </row>
        <row r="3953">
          <cell r="A3953" t="str">
            <v>12861-20</v>
          </cell>
          <cell r="B3953" t="str">
            <v>C</v>
          </cell>
          <cell r="C3953" t="str">
            <v>Closed</v>
          </cell>
          <cell r="D3953" t="str">
            <v>G - Jenner Wing; Security Services</v>
          </cell>
          <cell r="E3953" t="str">
            <v>Elizabeth Sarah Singers</v>
          </cell>
          <cell r="F3953">
            <v>73050</v>
          </cell>
        </row>
        <row r="3954">
          <cell r="A3954" t="str">
            <v>12861-21</v>
          </cell>
          <cell r="B3954" t="str">
            <v>C</v>
          </cell>
          <cell r="C3954" t="str">
            <v>Closed</v>
          </cell>
          <cell r="D3954" t="str">
            <v>G - Jenner Wing; Keys &amp; Locks</v>
          </cell>
          <cell r="E3954" t="str">
            <v>Elizabeth Sarah Singers</v>
          </cell>
          <cell r="F3954">
            <v>41806</v>
          </cell>
        </row>
        <row r="3955">
          <cell r="A3955" t="str">
            <v>12861-22</v>
          </cell>
          <cell r="B3955" t="str">
            <v>C</v>
          </cell>
          <cell r="C3955" t="str">
            <v>Closed</v>
          </cell>
          <cell r="D3955" t="str">
            <v>G - Jenner Wing; Telecoms</v>
          </cell>
          <cell r="E3955" t="str">
            <v>Elizabeth Sarah Singers</v>
          </cell>
          <cell r="F3955">
            <v>73050</v>
          </cell>
        </row>
        <row r="3956">
          <cell r="A3956" t="str">
            <v>12862-10</v>
          </cell>
          <cell r="B3956" t="str">
            <v>C</v>
          </cell>
          <cell r="C3956" t="str">
            <v>Closed</v>
          </cell>
          <cell r="D3956" t="str">
            <v>G - BRF; Maintenance</v>
          </cell>
          <cell r="E3956" t="str">
            <v>Nicholas John Creasey</v>
          </cell>
          <cell r="F3956">
            <v>73050</v>
          </cell>
        </row>
        <row r="3957">
          <cell r="A3957" t="str">
            <v>12862-11</v>
          </cell>
          <cell r="B3957" t="str">
            <v>C</v>
          </cell>
          <cell r="C3957" t="str">
            <v>Closed</v>
          </cell>
          <cell r="D3957" t="str">
            <v>G - BRF; Maintenance: Planned</v>
          </cell>
          <cell r="E3957" t="str">
            <v>Nicholas John Creasey</v>
          </cell>
          <cell r="F3957">
            <v>73050</v>
          </cell>
        </row>
        <row r="3958">
          <cell r="A3958" t="str">
            <v>12862-12</v>
          </cell>
          <cell r="B3958" t="str">
            <v>C</v>
          </cell>
          <cell r="C3958" t="str">
            <v>Closed</v>
          </cell>
          <cell r="D3958" t="str">
            <v>G - BRF; Maintenance: Backlog</v>
          </cell>
          <cell r="E3958" t="str">
            <v>Nicholas John Creasey</v>
          </cell>
          <cell r="F3958">
            <v>73050</v>
          </cell>
        </row>
        <row r="3959">
          <cell r="A3959" t="str">
            <v>12862-13</v>
          </cell>
          <cell r="B3959" t="str">
            <v>C</v>
          </cell>
          <cell r="C3959" t="str">
            <v>Closed</v>
          </cell>
          <cell r="D3959" t="str">
            <v>G - BRF; Maintenance: Improvements</v>
          </cell>
          <cell r="E3959" t="str">
            <v>Nicholas John Creasey</v>
          </cell>
          <cell r="F3959">
            <v>73050</v>
          </cell>
        </row>
        <row r="3960">
          <cell r="A3960" t="str">
            <v>12862-14</v>
          </cell>
          <cell r="B3960" t="str">
            <v>C</v>
          </cell>
          <cell r="C3960" t="str">
            <v>Closed</v>
          </cell>
          <cell r="D3960" t="str">
            <v>G - BRF; Electricity</v>
          </cell>
          <cell r="E3960" t="str">
            <v>Nicholas John Creasey</v>
          </cell>
          <cell r="F3960">
            <v>73050</v>
          </cell>
        </row>
        <row r="3961">
          <cell r="A3961" t="str">
            <v>12862-15</v>
          </cell>
          <cell r="B3961" t="str">
            <v>C</v>
          </cell>
          <cell r="C3961" t="str">
            <v>Closed</v>
          </cell>
          <cell r="D3961" t="str">
            <v>G - BRF; Gas</v>
          </cell>
          <cell r="E3961" t="str">
            <v>Nicholas John Creasey</v>
          </cell>
          <cell r="F3961">
            <v>73050</v>
          </cell>
        </row>
        <row r="3962">
          <cell r="A3962" t="str">
            <v>12862-16</v>
          </cell>
          <cell r="B3962" t="str">
            <v>C</v>
          </cell>
          <cell r="C3962" t="str">
            <v>Closed</v>
          </cell>
          <cell r="D3962" t="str">
            <v>G - BRF; Water</v>
          </cell>
          <cell r="E3962" t="str">
            <v>Nicholas John Creasey</v>
          </cell>
          <cell r="F3962">
            <v>73050</v>
          </cell>
        </row>
        <row r="3963">
          <cell r="A3963" t="str">
            <v>12862-17</v>
          </cell>
          <cell r="B3963" t="str">
            <v>C</v>
          </cell>
          <cell r="C3963" t="str">
            <v>Closed</v>
          </cell>
          <cell r="D3963" t="str">
            <v>G - BRF; Steam</v>
          </cell>
          <cell r="E3963" t="str">
            <v>Nicholas John Creasey</v>
          </cell>
          <cell r="F3963">
            <v>73050</v>
          </cell>
        </row>
        <row r="3964">
          <cell r="A3964" t="str">
            <v>12862-18</v>
          </cell>
          <cell r="B3964" t="str">
            <v>C</v>
          </cell>
          <cell r="C3964" t="str">
            <v>Closed</v>
          </cell>
          <cell r="D3964" t="str">
            <v>G - BRF; Cleaning &amp; Soft Services</v>
          </cell>
          <cell r="E3964" t="str">
            <v>Elizabeth Sarah Singers</v>
          </cell>
          <cell r="F3964">
            <v>41803</v>
          </cell>
        </row>
        <row r="3965">
          <cell r="A3965" t="str">
            <v>12862-19</v>
          </cell>
          <cell r="B3965" t="str">
            <v>C</v>
          </cell>
          <cell r="C3965" t="str">
            <v>Closed</v>
          </cell>
          <cell r="D3965" t="str">
            <v>G - BRF; Security Services</v>
          </cell>
          <cell r="E3965" t="str">
            <v>Elizabeth Sarah Singers</v>
          </cell>
          <cell r="F3965">
            <v>73050</v>
          </cell>
        </row>
        <row r="3966">
          <cell r="A3966" t="str">
            <v>12862-20</v>
          </cell>
          <cell r="B3966" t="str">
            <v>C</v>
          </cell>
          <cell r="C3966" t="str">
            <v>Closed</v>
          </cell>
          <cell r="D3966" t="str">
            <v>G - BRF; Keys &amp; Locks</v>
          </cell>
          <cell r="E3966" t="str">
            <v>Elizabeth Sarah Singers</v>
          </cell>
          <cell r="F3966">
            <v>73050</v>
          </cell>
        </row>
        <row r="3967">
          <cell r="A3967" t="str">
            <v>12862-21</v>
          </cell>
          <cell r="B3967" t="str">
            <v>C</v>
          </cell>
          <cell r="C3967" t="str">
            <v>Closed</v>
          </cell>
          <cell r="D3967" t="str">
            <v>G - BRF; Telecoms</v>
          </cell>
          <cell r="E3967" t="str">
            <v>Elizabeth Sarah Singers</v>
          </cell>
          <cell r="F3967">
            <v>41803</v>
          </cell>
        </row>
        <row r="3968">
          <cell r="A3968" t="str">
            <v>12863-10</v>
          </cell>
          <cell r="B3968" t="str">
            <v>C</v>
          </cell>
          <cell r="C3968" t="str">
            <v>Closed</v>
          </cell>
          <cell r="D3968" t="str">
            <v>G - Grosvenor Wing; Maintenance:responsive repairs</v>
          </cell>
          <cell r="E3968" t="str">
            <v>Nicholas John Creasey</v>
          </cell>
          <cell r="F3968">
            <v>73050</v>
          </cell>
        </row>
        <row r="3969">
          <cell r="A3969" t="str">
            <v>12863-11</v>
          </cell>
          <cell r="B3969" t="str">
            <v>C</v>
          </cell>
          <cell r="C3969" t="str">
            <v>Closed</v>
          </cell>
          <cell r="D3969" t="str">
            <v>G - Grosvenor Wing; Maintenance: Planned</v>
          </cell>
          <cell r="E3969" t="str">
            <v>Nicholas John Creasey</v>
          </cell>
          <cell r="F3969">
            <v>73050</v>
          </cell>
        </row>
        <row r="3970">
          <cell r="A3970" t="str">
            <v>12863-12</v>
          </cell>
          <cell r="B3970" t="str">
            <v>C</v>
          </cell>
          <cell r="C3970" t="str">
            <v>Closed</v>
          </cell>
          <cell r="D3970" t="str">
            <v>G - Grosvenor Wing; Maintenance: Backlog</v>
          </cell>
          <cell r="E3970" t="str">
            <v>Nicholas John Creasey</v>
          </cell>
          <cell r="F3970">
            <v>73050</v>
          </cell>
        </row>
        <row r="3971">
          <cell r="A3971" t="str">
            <v>12863-13</v>
          </cell>
          <cell r="B3971" t="str">
            <v>C</v>
          </cell>
          <cell r="C3971" t="str">
            <v>Closed</v>
          </cell>
          <cell r="D3971" t="str">
            <v>G - Grosvenor Wing; Maintenance: Improvements</v>
          </cell>
          <cell r="E3971" t="str">
            <v>Nicholas John Creasey</v>
          </cell>
          <cell r="F3971">
            <v>73050</v>
          </cell>
        </row>
        <row r="3972">
          <cell r="A3972" t="str">
            <v>12863-14</v>
          </cell>
          <cell r="B3972" t="str">
            <v>C</v>
          </cell>
          <cell r="C3972" t="str">
            <v>Closed</v>
          </cell>
          <cell r="D3972" t="str">
            <v>G - Grosvenor Wing; Electricity</v>
          </cell>
          <cell r="E3972" t="str">
            <v>Nicholas John Creasey</v>
          </cell>
          <cell r="F3972">
            <v>73050</v>
          </cell>
        </row>
        <row r="3973">
          <cell r="A3973" t="str">
            <v>12863-15</v>
          </cell>
          <cell r="B3973" t="str">
            <v>C</v>
          </cell>
          <cell r="C3973" t="str">
            <v>Closed</v>
          </cell>
          <cell r="D3973" t="str">
            <v>G - Grosvenor Wing; Gas</v>
          </cell>
          <cell r="E3973" t="str">
            <v>Nicholas John Creasey</v>
          </cell>
          <cell r="F3973">
            <v>73050</v>
          </cell>
        </row>
        <row r="3974">
          <cell r="A3974" t="str">
            <v>12863-16</v>
          </cell>
          <cell r="B3974" t="str">
            <v>C</v>
          </cell>
          <cell r="C3974" t="str">
            <v>Closed</v>
          </cell>
          <cell r="D3974" t="str">
            <v>G - Grosvenor Wing; Water</v>
          </cell>
          <cell r="E3974" t="str">
            <v>Nicholas John Creasey</v>
          </cell>
          <cell r="F3974">
            <v>73050</v>
          </cell>
        </row>
        <row r="3975">
          <cell r="A3975" t="str">
            <v>12863-17</v>
          </cell>
          <cell r="B3975" t="str">
            <v>C</v>
          </cell>
          <cell r="C3975" t="str">
            <v>Closed</v>
          </cell>
          <cell r="D3975" t="str">
            <v>G - Grosvenor Wing; Steam</v>
          </cell>
          <cell r="E3975" t="str">
            <v>Nicholas John Creasey</v>
          </cell>
          <cell r="F3975">
            <v>73050</v>
          </cell>
        </row>
        <row r="3976">
          <cell r="A3976" t="str">
            <v>12863-18</v>
          </cell>
          <cell r="B3976" t="str">
            <v>C</v>
          </cell>
          <cell r="C3976" t="str">
            <v>Closed</v>
          </cell>
          <cell r="D3976" t="str">
            <v>G - Grosvenor Wing; Cleaning &amp; Soft Services</v>
          </cell>
          <cell r="E3976" t="str">
            <v>Elizabeth Sarah Singers</v>
          </cell>
          <cell r="F3976">
            <v>73050</v>
          </cell>
        </row>
        <row r="3977">
          <cell r="A3977" t="str">
            <v>12863-19</v>
          </cell>
          <cell r="B3977" t="str">
            <v>C</v>
          </cell>
          <cell r="C3977" t="str">
            <v>Closed</v>
          </cell>
          <cell r="D3977" t="str">
            <v>G - Grosvenor Wing; Security Services</v>
          </cell>
          <cell r="E3977" t="str">
            <v>Elizabeth Sarah Singers</v>
          </cell>
          <cell r="F3977">
            <v>73050</v>
          </cell>
        </row>
        <row r="3978">
          <cell r="A3978" t="str">
            <v>12863-20</v>
          </cell>
          <cell r="B3978" t="str">
            <v>C</v>
          </cell>
          <cell r="C3978" t="str">
            <v>Closed</v>
          </cell>
          <cell r="D3978" t="str">
            <v>G - Grosvenor Wing; Keys &amp; Locks</v>
          </cell>
          <cell r="E3978" t="str">
            <v>Elizabeth Sarah Singers</v>
          </cell>
          <cell r="F3978">
            <v>73050</v>
          </cell>
        </row>
        <row r="3979">
          <cell r="A3979" t="str">
            <v>12863-21</v>
          </cell>
          <cell r="B3979" t="str">
            <v>C</v>
          </cell>
          <cell r="C3979" t="str">
            <v>Closed</v>
          </cell>
          <cell r="D3979" t="str">
            <v>G - Grosvenor Wing; Telecoms</v>
          </cell>
          <cell r="E3979" t="str">
            <v>Elizabeth Sarah Singers</v>
          </cell>
          <cell r="F3979">
            <v>73050</v>
          </cell>
        </row>
        <row r="3980">
          <cell r="A3980" t="str">
            <v>12864-10</v>
          </cell>
          <cell r="B3980" t="str">
            <v>C</v>
          </cell>
          <cell r="C3980" t="str">
            <v>Closed</v>
          </cell>
          <cell r="D3980" t="str">
            <v>G - Reception &amp; Help Desk</v>
          </cell>
          <cell r="E3980" t="str">
            <v>Elizabeth Sarah Singers</v>
          </cell>
          <cell r="F3980">
            <v>73050</v>
          </cell>
        </row>
        <row r="3981">
          <cell r="A3981" t="str">
            <v>12865-10</v>
          </cell>
          <cell r="B3981" t="str">
            <v>C</v>
          </cell>
          <cell r="C3981" t="str">
            <v>Closed</v>
          </cell>
          <cell r="D3981" t="str">
            <v>G - Consultancy; Estates dept</v>
          </cell>
          <cell r="E3981" t="str">
            <v>Nicholas John Creasey</v>
          </cell>
          <cell r="F3981">
            <v>73050</v>
          </cell>
        </row>
        <row r="3982">
          <cell r="A3982" t="str">
            <v>12866-10</v>
          </cell>
          <cell r="B3982" t="str">
            <v>C</v>
          </cell>
          <cell r="C3982" t="str">
            <v>Closed</v>
          </cell>
          <cell r="D3982" t="str">
            <v>R - Safety of Nasal Influenza Immunisation in Egg Allergic Children</v>
          </cell>
          <cell r="E3982" t="str">
            <v>Paul Trafford Heath</v>
          </cell>
          <cell r="F3982">
            <v>42055</v>
          </cell>
        </row>
        <row r="3983">
          <cell r="A3983" t="str">
            <v>12866-11</v>
          </cell>
          <cell r="B3983" t="str">
            <v>C</v>
          </cell>
          <cell r="C3983" t="str">
            <v>Closed</v>
          </cell>
          <cell r="D3983" t="str">
            <v>R - Safety of Nasal Influenza Immunisation in Egg Allergic Children</v>
          </cell>
          <cell r="E3983" t="str">
            <v>Paul Trafford Heath</v>
          </cell>
          <cell r="F3983">
            <v>42338</v>
          </cell>
        </row>
        <row r="3984">
          <cell r="A3984" t="str">
            <v>12867-10</v>
          </cell>
          <cell r="B3984" t="str">
            <v>C</v>
          </cell>
          <cell r="C3984" t="str">
            <v>Closed</v>
          </cell>
          <cell r="D3984" t="str">
            <v>R - Investigating the role of LIMD1 loss in the aetiology of lung cancer stem cells</v>
          </cell>
          <cell r="E3984" t="str">
            <v>Joanne Megan Eggleton</v>
          </cell>
          <cell r="F3984">
            <v>42345</v>
          </cell>
        </row>
        <row r="3985">
          <cell r="A3985" t="str">
            <v>12868-10</v>
          </cell>
          <cell r="B3985" t="str">
            <v>C</v>
          </cell>
          <cell r="C3985" t="str">
            <v>Closed</v>
          </cell>
          <cell r="D3985" t="str">
            <v>R - TwistDx Chlamydia trachomatis Recombinase Polymerase Amplification assay; sample choice and performance evaluation</v>
          </cell>
          <cell r="E3985" t="str">
            <v>Tariq Sadiq</v>
          </cell>
          <cell r="F3985">
            <v>43159</v>
          </cell>
        </row>
        <row r="3986">
          <cell r="A3986" t="str">
            <v>12869-10</v>
          </cell>
          <cell r="B3986" t="str">
            <v>N</v>
          </cell>
          <cell r="C3986" t="str">
            <v>Active</v>
          </cell>
          <cell r="D3986" t="str">
            <v>R - The interaction of paramyxoviruses with the interferon system</v>
          </cell>
          <cell r="E3986" t="str">
            <v>Stephen Edward Goodbourn</v>
          </cell>
          <cell r="F3986">
            <v>43921</v>
          </cell>
        </row>
        <row r="3987">
          <cell r="A3987" t="str">
            <v>12870-10</v>
          </cell>
          <cell r="B3987" t="str">
            <v>C</v>
          </cell>
          <cell r="C3987" t="str">
            <v>Closed</v>
          </cell>
          <cell r="D3987" t="str">
            <v>R - Endothelial cell secretory granules; formation, trafficking and exocytosis</v>
          </cell>
          <cell r="E3987" t="str">
            <v>Thomas David Carter</v>
          </cell>
          <cell r="F3987">
            <v>43799</v>
          </cell>
        </row>
        <row r="3988">
          <cell r="A3988" t="str">
            <v>12871-10</v>
          </cell>
          <cell r="B3988" t="str">
            <v>N</v>
          </cell>
          <cell r="C3988" t="str">
            <v>Active</v>
          </cell>
          <cell r="D3988" t="str">
            <v>R - Deciphering the host genetic factors underlying susceptibility of HIV-infected patients to cryptococcal meningitis</v>
          </cell>
          <cell r="E3988" t="str">
            <v>Tihana Bicanic</v>
          </cell>
          <cell r="F3988">
            <v>43465</v>
          </cell>
        </row>
        <row r="3989">
          <cell r="A3989" t="str">
            <v>12872-10</v>
          </cell>
          <cell r="B3989" t="str">
            <v>C</v>
          </cell>
          <cell r="C3989" t="str">
            <v>Closed</v>
          </cell>
          <cell r="D3989" t="str">
            <v>R - Endocrine research</v>
          </cell>
          <cell r="E3989" t="str">
            <v>Stephen Spencer Nussey</v>
          </cell>
          <cell r="F3989">
            <v>41943</v>
          </cell>
        </row>
        <row r="3990">
          <cell r="A3990" t="str">
            <v>12873-10</v>
          </cell>
          <cell r="B3990" t="str">
            <v>N</v>
          </cell>
          <cell r="C3990" t="str">
            <v>Active</v>
          </cell>
          <cell r="D3990" t="str">
            <v>R - The use of quantitative sensory testing and magnetic resonance imaging to guide treatment for pain in knee osteoarthritis</v>
          </cell>
          <cell r="E3990" t="str">
            <v>Nidhi Sofat</v>
          </cell>
          <cell r="F3990">
            <v>43524</v>
          </cell>
        </row>
        <row r="3991">
          <cell r="A3991" t="str">
            <v>12874-10</v>
          </cell>
          <cell r="B3991" t="str">
            <v>C</v>
          </cell>
          <cell r="C3991" t="str">
            <v>Closed</v>
          </cell>
          <cell r="D3991" t="str">
            <v>K - Addiction teaching &amp; learning resources for website</v>
          </cell>
          <cell r="E3991" t="str">
            <v>Christine M Goodair</v>
          </cell>
          <cell r="F3991">
            <v>43220</v>
          </cell>
        </row>
        <row r="3992">
          <cell r="A3992" t="str">
            <v>12875-10</v>
          </cell>
          <cell r="B3992" t="str">
            <v>C</v>
          </cell>
          <cell r="C3992" t="str">
            <v>Closed</v>
          </cell>
          <cell r="D3992" t="str">
            <v>R - Medtronic CoreValve Evolut Clinical Study</v>
          </cell>
          <cell r="E3992" t="str">
            <v>Stephen Brecker</v>
          </cell>
          <cell r="F3992">
            <v>42674</v>
          </cell>
        </row>
        <row r="3993">
          <cell r="A3993" t="str">
            <v>12876-10</v>
          </cell>
          <cell r="B3993" t="str">
            <v>P</v>
          </cell>
          <cell r="C3993" t="str">
            <v>Parked</v>
          </cell>
          <cell r="D3993" t="str">
            <v>R - SEMCARE</v>
          </cell>
          <cell r="E3993" t="str">
            <v>Elijah Raphael Behr</v>
          </cell>
          <cell r="F3993">
            <v>42490</v>
          </cell>
        </row>
        <row r="3994">
          <cell r="A3994" t="str">
            <v>12877-10</v>
          </cell>
          <cell r="B3994" t="str">
            <v>C</v>
          </cell>
          <cell r="C3994" t="str">
            <v>Closed</v>
          </cell>
          <cell r="D3994" t="str">
            <v>R - eSTI2 (3QBD Ltd)</v>
          </cell>
          <cell r="E3994" t="str">
            <v>Tariq Sadiq</v>
          </cell>
          <cell r="F3994">
            <v>41835</v>
          </cell>
        </row>
        <row r="3995">
          <cell r="A3995" t="str">
            <v>12878-10</v>
          </cell>
          <cell r="B3995" t="str">
            <v>C</v>
          </cell>
          <cell r="C3995" t="str">
            <v>Closed</v>
          </cell>
          <cell r="D3995" t="str">
            <v>R - VIST Funding via Cambridge</v>
          </cell>
          <cell r="E3995" t="str">
            <v>Hugh Stephen Markus</v>
          </cell>
          <cell r="F3995">
            <v>43403</v>
          </cell>
        </row>
        <row r="3996">
          <cell r="A3996" t="str">
            <v>12879-11</v>
          </cell>
          <cell r="B3996" t="str">
            <v>C</v>
          </cell>
          <cell r="C3996" t="str">
            <v>Closed</v>
          </cell>
          <cell r="D3996" t="str">
            <v>RB - Research Budget Account INII</v>
          </cell>
          <cell r="E3996" t="str">
            <v>Julian Ma</v>
          </cell>
          <cell r="F3996">
            <v>73049</v>
          </cell>
        </row>
        <row r="3997">
          <cell r="A3997" t="str">
            <v>12880-10</v>
          </cell>
          <cell r="B3997" t="str">
            <v>C</v>
          </cell>
          <cell r="C3997" t="str">
            <v>Closed</v>
          </cell>
          <cell r="D3997" t="str">
            <v>R - ENGAGER II</v>
          </cell>
          <cell r="E3997" t="str">
            <v>Sheryl Lee Pond</v>
          </cell>
          <cell r="F3997">
            <v>43373</v>
          </cell>
        </row>
        <row r="3998">
          <cell r="A3998" t="str">
            <v>12881-10</v>
          </cell>
          <cell r="B3998" t="str">
            <v>N</v>
          </cell>
          <cell r="C3998" t="str">
            <v>Active</v>
          </cell>
          <cell r="D3998" t="str">
            <v>R - Platform foR European Preparedness Against (Re)emerging Epidemics</v>
          </cell>
          <cell r="E3998" t="str">
            <v>Michael Roy Sharland</v>
          </cell>
          <cell r="F3998">
            <v>44227</v>
          </cell>
        </row>
        <row r="3999">
          <cell r="A3999" t="str">
            <v>12882-10</v>
          </cell>
          <cell r="B3999" t="str">
            <v>C</v>
          </cell>
          <cell r="C3999" t="str">
            <v>Closed</v>
          </cell>
          <cell r="D3999" t="str">
            <v>R - An ambulance scoring system for prehospital diagnosis and triage of ruptured aortic aneurysm</v>
          </cell>
          <cell r="E3999" t="str">
            <v>Alan Prasana Karthikesalingam</v>
          </cell>
          <cell r="F3999">
            <v>42460</v>
          </cell>
        </row>
        <row r="4000">
          <cell r="A4000" t="str">
            <v>12883-10</v>
          </cell>
          <cell r="B4000" t="str">
            <v>C</v>
          </cell>
          <cell r="C4000" t="str">
            <v>Closed</v>
          </cell>
          <cell r="D4000" t="str">
            <v>C1 - Testing of antimicrobial capacity (MIC data) of Vifor synthesised Ga(III) complexes</v>
          </cell>
          <cell r="E4000" t="str">
            <v>Kai Hilpert</v>
          </cell>
          <cell r="F4000">
            <v>42384</v>
          </cell>
        </row>
        <row r="4001">
          <cell r="A4001" t="str">
            <v>12884-10</v>
          </cell>
          <cell r="B4001" t="str">
            <v>C</v>
          </cell>
          <cell r="C4001" t="str">
            <v>Closed</v>
          </cell>
          <cell r="D4001" t="str">
            <v>R - Implementation of a Child Admission Bundle for Infection to reduce unnecessary admissions for children with minor infections aged &lt;1 year</v>
          </cell>
          <cell r="E4001" t="str">
            <v>Michael Roy Sharland</v>
          </cell>
          <cell r="F4001">
            <v>42825</v>
          </cell>
        </row>
        <row r="4002">
          <cell r="A4002" t="str">
            <v>12885-10</v>
          </cell>
          <cell r="B4002" t="str">
            <v>C</v>
          </cell>
          <cell r="C4002" t="str">
            <v>Closed</v>
          </cell>
          <cell r="D4002" t="str">
            <v>R - The Veteran Athlete´s Heart</v>
          </cell>
          <cell r="E4002" t="str">
            <v>Sanjay Sharma</v>
          </cell>
          <cell r="F4002">
            <v>42508</v>
          </cell>
        </row>
        <row r="4003">
          <cell r="A4003" t="str">
            <v>12886-10</v>
          </cell>
          <cell r="B4003" t="str">
            <v>C</v>
          </cell>
          <cell r="C4003" t="str">
            <v>Closed</v>
          </cell>
          <cell r="D4003" t="str">
            <v>G - PICU Education</v>
          </cell>
          <cell r="E4003" t="str">
            <v>Jonathan Edward Collier Round</v>
          </cell>
          <cell r="F4003">
            <v>41851</v>
          </cell>
        </row>
        <row r="4004">
          <cell r="A4004" t="str">
            <v>12887-10</v>
          </cell>
          <cell r="B4004" t="str">
            <v>N</v>
          </cell>
          <cell r="C4004" t="str">
            <v>Active</v>
          </cell>
          <cell r="D4004" t="str">
            <v>G - Electronic Workshop</v>
          </cell>
          <cell r="E4004" t="str">
            <v>David Iveson</v>
          </cell>
          <cell r="F4004">
            <v>73050</v>
          </cell>
        </row>
        <row r="4005">
          <cell r="A4005" t="str">
            <v>12887-11</v>
          </cell>
          <cell r="B4005" t="str">
            <v>N</v>
          </cell>
          <cell r="C4005" t="str">
            <v>Active</v>
          </cell>
          <cell r="D4005" t="str">
            <v>G - Red Cap Data Facilities subs income only</v>
          </cell>
          <cell r="E4005" t="str">
            <v>David Iveson</v>
          </cell>
          <cell r="F4005">
            <v>73050</v>
          </cell>
        </row>
        <row r="4006">
          <cell r="A4006" t="str">
            <v>12888-10</v>
          </cell>
          <cell r="B4006" t="str">
            <v>P</v>
          </cell>
          <cell r="C4006" t="str">
            <v>Parked</v>
          </cell>
          <cell r="D4006" t="str">
            <v>R - The role of capillary rarefaction in the pathogenesis of essential hyptertension: insights from studies in new born infants</v>
          </cell>
          <cell r="E4006" t="str">
            <v>Tarek Francis Tewfik Antonios</v>
          </cell>
          <cell r="F4006">
            <v>43532</v>
          </cell>
        </row>
        <row r="4007">
          <cell r="A4007" t="str">
            <v>12889-10</v>
          </cell>
          <cell r="B4007" t="str">
            <v>N</v>
          </cell>
          <cell r="C4007" t="str">
            <v>Active</v>
          </cell>
          <cell r="D4007" t="str">
            <v>R - Project ANRS 12275: a phase III randomised controlled trial of oral fluconazole plus flucytosine versus AmB-based therapy for one or two weeks for initial treatment of HIV-associated cryptococcal mengitis</v>
          </cell>
          <cell r="E4007" t="str">
            <v>Thomas Stephen Harrison</v>
          </cell>
          <cell r="F4007">
            <v>43190</v>
          </cell>
        </row>
        <row r="4008">
          <cell r="A4008" t="str">
            <v>12889-11</v>
          </cell>
          <cell r="B4008" t="str">
            <v>C</v>
          </cell>
          <cell r="C4008" t="str">
            <v>Closed</v>
          </cell>
          <cell r="D4008" t="str">
            <v>R - Project ANRS 12275: a phase III randomised controlled trial of oral fluconazole plus flucytosine versus AmB-based therapy for one or two weeks for initial treatment of HIV-associated cryptococcal mengitis</v>
          </cell>
          <cell r="E4008" t="str">
            <v>Thomas Stephen Harrison</v>
          </cell>
          <cell r="F4008">
            <v>42916</v>
          </cell>
        </row>
        <row r="4009">
          <cell r="A4009" t="str">
            <v>12890-10</v>
          </cell>
          <cell r="B4009" t="str">
            <v>C</v>
          </cell>
          <cell r="C4009" t="str">
            <v>Closed</v>
          </cell>
          <cell r="D4009" t="str">
            <v>O - HESL Integrated Care Programme</v>
          </cell>
          <cell r="E4009" t="str">
            <v>Kathleen Mary Tyler</v>
          </cell>
          <cell r="F4009">
            <v>42825</v>
          </cell>
        </row>
        <row r="4010">
          <cell r="A4010" t="str">
            <v>12890-11</v>
          </cell>
          <cell r="B4010" t="str">
            <v>N</v>
          </cell>
          <cell r="C4010" t="str">
            <v>Active</v>
          </cell>
          <cell r="D4010" t="str">
            <v>O - HESL -Community Education Provider Networks</v>
          </cell>
          <cell r="E4010" t="str">
            <v>Andrew John Kent</v>
          </cell>
          <cell r="F4010">
            <v>43496</v>
          </cell>
        </row>
        <row r="4011">
          <cell r="A4011" t="str">
            <v>12890-12</v>
          </cell>
          <cell r="B4011" t="str">
            <v>C</v>
          </cell>
          <cell r="C4011" t="str">
            <v>Closed</v>
          </cell>
          <cell r="D4011" t="str">
            <v>O - Community Education Providers Network (USE 12890-11)</v>
          </cell>
          <cell r="E4011" t="str">
            <v>Peter Graham Kopelman</v>
          </cell>
          <cell r="F4011">
            <v>41829</v>
          </cell>
        </row>
        <row r="4012">
          <cell r="A4012" t="str">
            <v>12891-10</v>
          </cell>
          <cell r="B4012" t="str">
            <v>N</v>
          </cell>
          <cell r="C4012" t="str">
            <v>Active</v>
          </cell>
          <cell r="D4012" t="str">
            <v>C - Licence Agreements &amp; Other Income</v>
          </cell>
          <cell r="E4012" t="str">
            <v>Matthew William Bull</v>
          </cell>
          <cell r="F4012">
            <v>73050</v>
          </cell>
        </row>
        <row r="4013">
          <cell r="A4013" t="str">
            <v>12892-10</v>
          </cell>
          <cell r="B4013" t="str">
            <v>C</v>
          </cell>
          <cell r="C4013" t="str">
            <v>Closed</v>
          </cell>
          <cell r="D4013" t="str">
            <v>C - 3T  MRI</v>
          </cell>
          <cell r="E4013" t="str">
            <v>Stuart Iain Pothecary</v>
          </cell>
          <cell r="F4013">
            <v>73050</v>
          </cell>
        </row>
        <row r="4014">
          <cell r="A4014" t="str">
            <v>12893-10</v>
          </cell>
          <cell r="B4014" t="str">
            <v>C</v>
          </cell>
          <cell r="C4014" t="str">
            <v>Closed</v>
          </cell>
          <cell r="D4014" t="str">
            <v>C1 - A randomised, double blind, four-period crossover study to investigate the effect of intravenous APD421 on cardiac conduction as compared to placebo and moxifloxacin in healthy adult subjects</v>
          </cell>
          <cell r="E4014" t="str">
            <v>James Peter Hallinan</v>
          </cell>
          <cell r="F4014">
            <v>42004</v>
          </cell>
        </row>
        <row r="4015">
          <cell r="A4015" t="str">
            <v>12894-10</v>
          </cell>
          <cell r="B4015" t="str">
            <v>C</v>
          </cell>
          <cell r="C4015" t="str">
            <v>Closed</v>
          </cell>
          <cell r="D4015" t="str">
            <v>A - HESL -  lo-fi simulation suite</v>
          </cell>
          <cell r="E4015" t="str">
            <v>John Warburton Unsworth</v>
          </cell>
          <cell r="F4015">
            <v>42375</v>
          </cell>
        </row>
        <row r="4016">
          <cell r="A4016" t="str">
            <v>12895-10</v>
          </cell>
          <cell r="B4016" t="str">
            <v>C</v>
          </cell>
          <cell r="C4016" t="str">
            <v>Closed</v>
          </cell>
          <cell r="D4016" t="str">
            <v>R - Aneurysm care: a pilot randomised controlled trial of cardiac rehabilitation after aortic aneurysm repair</v>
          </cell>
          <cell r="E4016" t="str">
            <v>Peter James Edward Holt</v>
          </cell>
          <cell r="F4016">
            <v>43193</v>
          </cell>
        </row>
        <row r="4017">
          <cell r="A4017" t="str">
            <v>12895-11</v>
          </cell>
          <cell r="B4017" t="str">
            <v>C</v>
          </cell>
          <cell r="C4017" t="str">
            <v>Closed</v>
          </cell>
          <cell r="D4017" t="str">
            <v>R - subcontract with Kings</v>
          </cell>
          <cell r="E4017" t="str">
            <v>Peter James Edward Holt</v>
          </cell>
          <cell r="F4017">
            <v>42427</v>
          </cell>
        </row>
        <row r="4018">
          <cell r="A4018" t="str">
            <v>12896-10</v>
          </cell>
          <cell r="B4018" t="str">
            <v>N</v>
          </cell>
          <cell r="C4018" t="str">
            <v>Active</v>
          </cell>
          <cell r="D4018" t="str">
            <v>P6 - Consumables for PhD studentship: Hatoon Abdullah M Niyazi - Sponsored by Royal Embassy KSA</v>
          </cell>
          <cell r="E4018" t="str">
            <v>Sanjeev Krishna</v>
          </cell>
          <cell r="F4018">
            <v>43100</v>
          </cell>
        </row>
        <row r="4019">
          <cell r="A4019" t="str">
            <v>12897-10</v>
          </cell>
          <cell r="B4019" t="str">
            <v>N</v>
          </cell>
          <cell r="C4019" t="str">
            <v>Active</v>
          </cell>
          <cell r="D4019" t="str">
            <v>F - Discretionary Fund - Prof Julian Ma</v>
          </cell>
          <cell r="E4019" t="str">
            <v>Julian Ma</v>
          </cell>
          <cell r="F4019">
            <v>73050</v>
          </cell>
        </row>
        <row r="4020">
          <cell r="A4020" t="str">
            <v>12898-10</v>
          </cell>
          <cell r="B4020" t="str">
            <v>N</v>
          </cell>
          <cell r="C4020" t="str">
            <v>Active</v>
          </cell>
          <cell r="D4020" t="str">
            <v>G - Greenhouse Facility</v>
          </cell>
          <cell r="E4020" t="str">
            <v>Julian Ma</v>
          </cell>
          <cell r="F4020">
            <v>44196</v>
          </cell>
        </row>
        <row r="4021">
          <cell r="A4021" t="str">
            <v>12899-10</v>
          </cell>
          <cell r="B4021" t="str">
            <v>N</v>
          </cell>
          <cell r="C4021" t="str">
            <v>Active</v>
          </cell>
          <cell r="D4021" t="str">
            <v>P6 - MRC Industrial case, PhD Studentship Training Grant</v>
          </cell>
          <cell r="E4021" t="str">
            <v>Deborah Baines</v>
          </cell>
          <cell r="F4021">
            <v>43495</v>
          </cell>
        </row>
        <row r="4022">
          <cell r="A4022" t="str">
            <v>12899-11</v>
          </cell>
          <cell r="B4022" t="str">
            <v>N</v>
          </cell>
          <cell r="C4022" t="str">
            <v>Active</v>
          </cell>
          <cell r="D4022" t="str">
            <v>P6 - AstraZeneca CASE/Dr D Baines/Jade Bearham</v>
          </cell>
          <cell r="E4022" t="str">
            <v>Deborah Baines</v>
          </cell>
          <cell r="F4022">
            <v>43524</v>
          </cell>
        </row>
        <row r="4023">
          <cell r="A4023" t="str">
            <v>12900-10</v>
          </cell>
          <cell r="B4023" t="str">
            <v>C</v>
          </cell>
          <cell r="C4023" t="str">
            <v>Closed</v>
          </cell>
          <cell r="D4023" t="str">
            <v>R - Funding for postdoctoral scientist</v>
          </cell>
          <cell r="E4023" t="str">
            <v>Mark Duncan Bodman-Smith</v>
          </cell>
          <cell r="F4023">
            <v>42338</v>
          </cell>
        </row>
        <row r="4024">
          <cell r="A4024" t="str">
            <v>12901-10</v>
          </cell>
          <cell r="B4024" t="str">
            <v>C</v>
          </cell>
          <cell r="C4024" t="str">
            <v>Closed</v>
          </cell>
          <cell r="D4024" t="str">
            <v>R - PEPTALK2: Pilot of a randomised controlled trial to compare VZIG and aciclovir as post-exposure prohylaxis against chickenpox in children with cancer</v>
          </cell>
          <cell r="E4024" t="str">
            <v>Paul Trafford Heath</v>
          </cell>
          <cell r="F4024">
            <v>42460</v>
          </cell>
        </row>
        <row r="4025">
          <cell r="A4025" t="str">
            <v>12902-10</v>
          </cell>
          <cell r="B4025" t="str">
            <v>N</v>
          </cell>
          <cell r="C4025" t="str">
            <v>Active</v>
          </cell>
          <cell r="D4025" t="str">
            <v>R - SomaBio</v>
          </cell>
          <cell r="E4025" t="str">
            <v>Thomas David Carter</v>
          </cell>
          <cell r="F4025">
            <v>43476</v>
          </cell>
        </row>
        <row r="4026">
          <cell r="A4026" t="str">
            <v>12903-10</v>
          </cell>
          <cell r="B4026" t="str">
            <v>C</v>
          </cell>
          <cell r="C4026" t="str">
            <v>Closed</v>
          </cell>
          <cell r="D4026" t="str">
            <v>R - Super resolution microscopy in human brain white matter</v>
          </cell>
          <cell r="E4026" t="str">
            <v>Atticus Henry Hainsworth</v>
          </cell>
          <cell r="F4026">
            <v>42573</v>
          </cell>
        </row>
        <row r="4027">
          <cell r="A4027" t="str">
            <v>12903-11</v>
          </cell>
          <cell r="B4027" t="str">
            <v>C</v>
          </cell>
          <cell r="C4027" t="str">
            <v>Closed</v>
          </cell>
          <cell r="D4027" t="str">
            <v>R - Subcontract with National Physical Laboratory</v>
          </cell>
          <cell r="E4027" t="str">
            <v>Atticus Henry Hainsworth</v>
          </cell>
          <cell r="F4027">
            <v>42161</v>
          </cell>
        </row>
        <row r="4028">
          <cell r="A4028" t="str">
            <v>12904-10</v>
          </cell>
          <cell r="B4028" t="str">
            <v>C</v>
          </cell>
          <cell r="C4028" t="str">
            <v>Closed</v>
          </cell>
          <cell r="D4028" t="str">
            <v>R - Innovative reagents for improving rapid diagnosis of mycobacterial infections</v>
          </cell>
          <cell r="E4028" t="str">
            <v>Timothy John Bull</v>
          </cell>
          <cell r="F4028">
            <v>42231</v>
          </cell>
        </row>
        <row r="4029">
          <cell r="A4029" t="str">
            <v>12905-10</v>
          </cell>
          <cell r="B4029" t="str">
            <v>C</v>
          </cell>
          <cell r="C4029" t="str">
            <v>Closed</v>
          </cell>
          <cell r="D4029" t="str">
            <v>K - Early diagnostic for heart attacks</v>
          </cell>
          <cell r="E4029" t="str">
            <v>Andrew Joseph Barber</v>
          </cell>
          <cell r="F4029">
            <v>43140</v>
          </cell>
        </row>
        <row r="4030">
          <cell r="A4030" t="str">
            <v>12906-10</v>
          </cell>
          <cell r="B4030" t="str">
            <v>C</v>
          </cell>
          <cell r="C4030" t="str">
            <v>Closed</v>
          </cell>
          <cell r="D4030" t="str">
            <v>C1 - Consultancy agreement to undertake an analysis of child measurement data for Lambeth &amp; Southwark Public Health</v>
          </cell>
          <cell r="E4030" t="str">
            <v>Peter Hynes Whincup</v>
          </cell>
          <cell r="F4030">
            <v>42216</v>
          </cell>
        </row>
        <row r="4031">
          <cell r="A4031" t="str">
            <v>12907-10</v>
          </cell>
          <cell r="B4031" t="str">
            <v>C</v>
          </cell>
          <cell r="C4031" t="str">
            <v>Closed</v>
          </cell>
          <cell r="D4031" t="str">
            <v>R - Feasibility of high intensity interval training in pulmonary rehabilitation programmes for patients with interstitial lung disease and preliminary efficacy of its long-term benefits</v>
          </cell>
          <cell r="E4031" t="str">
            <v>Paul Wyatt Jones</v>
          </cell>
          <cell r="F4031">
            <v>43524</v>
          </cell>
        </row>
        <row r="4032">
          <cell r="A4032" t="str">
            <v>12907-11</v>
          </cell>
          <cell r="B4032" t="str">
            <v>C</v>
          </cell>
          <cell r="C4032" t="str">
            <v>Closed</v>
          </cell>
          <cell r="D4032" t="str">
            <v>R - Feasibility of high intensity interval training in pulmonary rehabilitation programmes for patients with interstitial lung disease and preliminary efficacy of its long-term benefits</v>
          </cell>
          <cell r="E4032" t="str">
            <v>Dimitra Nikoletou</v>
          </cell>
          <cell r="F4032">
            <v>42643</v>
          </cell>
        </row>
        <row r="4033">
          <cell r="A4033" t="str">
            <v>12908-10</v>
          </cell>
          <cell r="B4033" t="str">
            <v>N</v>
          </cell>
          <cell r="C4033" t="str">
            <v>Active</v>
          </cell>
          <cell r="D4033" t="str">
            <v>E - Richard de Metz Foundation elective travel bursary for final year medical students</v>
          </cell>
          <cell r="E4033" t="str">
            <v>Susan Anne McPheat</v>
          </cell>
          <cell r="F4033">
            <v>73050</v>
          </cell>
        </row>
        <row r="4034">
          <cell r="A4034" t="str">
            <v>12909-10</v>
          </cell>
          <cell r="B4034" t="str">
            <v>N</v>
          </cell>
          <cell r="C4034" t="str">
            <v>Active</v>
          </cell>
          <cell r="D4034" t="str">
            <v>O - Thalidomide Embryopathy Fund</v>
          </cell>
          <cell r="E4034" t="str">
            <v>Sahar Mansour</v>
          </cell>
          <cell r="F4034">
            <v>72898</v>
          </cell>
        </row>
        <row r="4035">
          <cell r="A4035" t="str">
            <v>12910-10</v>
          </cell>
          <cell r="B4035" t="str">
            <v>C</v>
          </cell>
          <cell r="C4035" t="str">
            <v>Closed</v>
          </cell>
          <cell r="D4035" t="str">
            <v>R - Gates: Monitoring pneumococcal carriage and vaccine impact</v>
          </cell>
          <cell r="E4035" t="str">
            <v>Jason Hinds</v>
          </cell>
          <cell r="F4035">
            <v>42781</v>
          </cell>
        </row>
        <row r="4036">
          <cell r="A4036" t="str">
            <v>12911-10</v>
          </cell>
          <cell r="B4036" t="str">
            <v>C</v>
          </cell>
          <cell r="C4036" t="str">
            <v>Closed</v>
          </cell>
          <cell r="D4036" t="str">
            <v>G - Student Ambassadors Research Project</v>
          </cell>
          <cell r="E4036" t="str">
            <v>Christine M Goodair</v>
          </cell>
          <cell r="F4036">
            <v>42003</v>
          </cell>
        </row>
        <row r="4037">
          <cell r="A4037" t="str">
            <v>12912-10</v>
          </cell>
          <cell r="B4037" t="str">
            <v>C</v>
          </cell>
          <cell r="C4037" t="str">
            <v>Closed</v>
          </cell>
          <cell r="D4037" t="str">
            <v>N1 - Heart Failure nurse</v>
          </cell>
          <cell r="E4037" t="str">
            <v>Lisa Anderson</v>
          </cell>
          <cell r="F4037">
            <v>42216</v>
          </cell>
        </row>
        <row r="4038">
          <cell r="A4038" t="str">
            <v>12913-10</v>
          </cell>
          <cell r="B4038" t="str">
            <v>C</v>
          </cell>
          <cell r="C4038" t="str">
            <v>Closed</v>
          </cell>
          <cell r="D4038" t="str">
            <v>R - Myocardial fiber architecture: Diffusion tensor magnetic resonance imaging of sudden cardiac death</v>
          </cell>
          <cell r="E4038" t="str">
            <v>Taigang He</v>
          </cell>
          <cell r="F4038">
            <v>42157</v>
          </cell>
        </row>
        <row r="4039">
          <cell r="A4039" t="str">
            <v>12914-10</v>
          </cell>
          <cell r="B4039" t="str">
            <v>C</v>
          </cell>
          <cell r="C4039" t="str">
            <v>Closed</v>
          </cell>
          <cell r="D4039" t="str">
            <v>R - XVeRT Cardioversion Study recharge NHS Trust</v>
          </cell>
          <cell r="E4039" t="str">
            <v>Irina Savelieva</v>
          </cell>
          <cell r="F4039">
            <v>41912</v>
          </cell>
        </row>
        <row r="4040">
          <cell r="A4040" t="str">
            <v>12915-10</v>
          </cell>
          <cell r="B4040" t="str">
            <v>N</v>
          </cell>
          <cell r="C4040" t="str">
            <v>Active</v>
          </cell>
          <cell r="D4040" t="str">
            <v>R - ENABLE Project - Does Active Design Increase Walking and Cycling?</v>
          </cell>
          <cell r="E4040" t="str">
            <v>Christopher Grant Owen</v>
          </cell>
          <cell r="F4040">
            <v>43830</v>
          </cell>
        </row>
        <row r="4041">
          <cell r="A4041" t="str">
            <v>12915-11</v>
          </cell>
          <cell r="B4041" t="str">
            <v>N</v>
          </cell>
          <cell r="C4041" t="str">
            <v>Active</v>
          </cell>
          <cell r="D4041" t="str">
            <v>R - Subcontract with University of Bristol: Does Active Design increase Walking and Cycling?</v>
          </cell>
          <cell r="E4041" t="str">
            <v>Christopher Grant Owen</v>
          </cell>
          <cell r="F4041">
            <v>43465</v>
          </cell>
        </row>
        <row r="4042">
          <cell r="A4042" t="str">
            <v>12915-12</v>
          </cell>
          <cell r="B4042" t="str">
            <v>N</v>
          </cell>
          <cell r="C4042" t="str">
            <v>Active</v>
          </cell>
          <cell r="D4042" t="str">
            <v>R - Sub-Contract with LSHTM: Does Active Design increase Walking and Cycling?</v>
          </cell>
          <cell r="E4042" t="str">
            <v>Christopher Grant Owen</v>
          </cell>
          <cell r="F4042">
            <v>43830</v>
          </cell>
        </row>
        <row r="4043">
          <cell r="A4043" t="str">
            <v>12916-10</v>
          </cell>
          <cell r="B4043" t="str">
            <v>P</v>
          </cell>
          <cell r="C4043" t="str">
            <v>Parked</v>
          </cell>
          <cell r="D4043" t="str">
            <v>R - EU-MADNESS (EUropean-wide, Monitoring, Analysis and knowledge Dissemination on Novel/Emerging pSychoactiveS): integrated EU NPS monitoring &amp; profiling to prevent health harms and update professionals</v>
          </cell>
          <cell r="E4043" t="str">
            <v>Helen Jane Boland</v>
          </cell>
          <cell r="F4043">
            <v>42735</v>
          </cell>
        </row>
        <row r="4044">
          <cell r="A4044" t="str">
            <v>12917-10</v>
          </cell>
          <cell r="B4044" t="str">
            <v>P</v>
          </cell>
          <cell r="C4044" t="str">
            <v>Parked</v>
          </cell>
          <cell r="D4044" t="str">
            <v>R - Evidence to guide care in adults and children with asthma (NIHR/DoH)</v>
          </cell>
          <cell r="E4044" t="str">
            <v>Christopher Joseph Cates</v>
          </cell>
          <cell r="F4044">
            <v>43038</v>
          </cell>
        </row>
        <row r="4045">
          <cell r="A4045" t="str">
            <v>12917-11</v>
          </cell>
          <cell r="B4045" t="str">
            <v>P</v>
          </cell>
          <cell r="C4045" t="str">
            <v>Parked</v>
          </cell>
          <cell r="D4045" t="str">
            <v>R - Sub-Contract with Lancaster University: Evidence to guide care in adults and children with asthma</v>
          </cell>
          <cell r="E4045" t="str">
            <v>Christopher Joseph Cates</v>
          </cell>
          <cell r="F4045">
            <v>42947</v>
          </cell>
        </row>
        <row r="4046">
          <cell r="A4046" t="str">
            <v>12917-12</v>
          </cell>
          <cell r="B4046" t="str">
            <v>P</v>
          </cell>
          <cell r="C4046" t="str">
            <v>Parked</v>
          </cell>
          <cell r="D4046" t="str">
            <v>R - Sub-Contract with Lancaster University: Evidence to guide care in adults and children with asthma</v>
          </cell>
          <cell r="E4046" t="str">
            <v>Christopher Joseph Cates</v>
          </cell>
          <cell r="F4046">
            <v>42947</v>
          </cell>
        </row>
        <row r="4047">
          <cell r="A4047" t="str">
            <v>12918-10</v>
          </cell>
          <cell r="B4047" t="str">
            <v>C</v>
          </cell>
          <cell r="C4047" t="str">
            <v>Closed</v>
          </cell>
          <cell r="D4047" t="str">
            <v>R - Screening programme in South Asians across the UK to identify those with increased risk of sudden death or cardiac/stroke events</v>
          </cell>
          <cell r="E4047" t="str">
            <v>Sanjay Sharma</v>
          </cell>
          <cell r="F4047">
            <v>42684</v>
          </cell>
        </row>
        <row r="4048">
          <cell r="A4048" t="str">
            <v>12919-10</v>
          </cell>
          <cell r="B4048" t="str">
            <v>C</v>
          </cell>
          <cell r="C4048" t="str">
            <v>Closed</v>
          </cell>
          <cell r="D4048" t="str">
            <v>C1 - Consultancy agreement with Mayo Clinic for Research Study: "Supervised, Vigorous, Intensity exercise intervention for depressed female smokers"</v>
          </cell>
          <cell r="E4048" t="str">
            <v>Michael Henry Ussher</v>
          </cell>
          <cell r="F4048">
            <v>41881</v>
          </cell>
        </row>
        <row r="4049">
          <cell r="A4049" t="str">
            <v>12920-10</v>
          </cell>
          <cell r="B4049" t="str">
            <v>N</v>
          </cell>
          <cell r="C4049" t="str">
            <v>Active</v>
          </cell>
          <cell r="D4049" t="str">
            <v>R - A phase IV study to evaluate the primary and booster immune responses of UK infants receiving a licensed 6-in-1 DTaP/IPV/Hib/HBV vaccine (Infanrix-HexaTM) with a 13-valent pneumococcal conjugate vaccine</v>
          </cell>
          <cell r="E4049" t="str">
            <v>Paul Trafford Heath</v>
          </cell>
          <cell r="F4049">
            <v>43343</v>
          </cell>
        </row>
        <row r="4050">
          <cell r="A4050" t="str">
            <v>12921-10</v>
          </cell>
          <cell r="B4050" t="str">
            <v>C</v>
          </cell>
          <cell r="C4050" t="str">
            <v>Closed</v>
          </cell>
          <cell r="D4050" t="str">
            <v>R - Establisment of a collaborative Centre for the diagnosis of Mycoplasma genitalium</v>
          </cell>
          <cell r="E4050" t="str">
            <v>Philip David Butcher</v>
          </cell>
          <cell r="F4050">
            <v>42886</v>
          </cell>
        </row>
        <row r="4051">
          <cell r="A4051" t="str">
            <v>12922-10</v>
          </cell>
          <cell r="B4051" t="str">
            <v>C</v>
          </cell>
          <cell r="C4051" t="str">
            <v>Closed</v>
          </cell>
          <cell r="D4051" t="str">
            <v>R - Modulating apoptosis for targeted elimination of CD4+CD28null T cells in acute coronary syndrome</v>
          </cell>
          <cell r="E4051" t="str">
            <v>Ingrid Elena Dumitriu</v>
          </cell>
          <cell r="F4051">
            <v>43112</v>
          </cell>
        </row>
        <row r="4052">
          <cell r="A4052" t="str">
            <v>12923-10</v>
          </cell>
          <cell r="B4052" t="str">
            <v>C</v>
          </cell>
          <cell r="C4052" t="str">
            <v>Closed</v>
          </cell>
          <cell r="D4052" t="str">
            <v>R - Dual functions of WDR11 in the pathogenesis of hypogonadotrophic hypogonadism</v>
          </cell>
          <cell r="E4052" t="str">
            <v>Soo-Hyun Kim</v>
          </cell>
          <cell r="F4052">
            <v>43687</v>
          </cell>
        </row>
        <row r="4053">
          <cell r="A4053" t="str">
            <v>12923-11</v>
          </cell>
          <cell r="B4053" t="str">
            <v>C</v>
          </cell>
          <cell r="C4053" t="str">
            <v>Closed</v>
          </cell>
          <cell r="D4053" t="str">
            <v>R - Dual functions of WDR11 in the pathogenesis of hypogonadotrophic hypogonadism</v>
          </cell>
          <cell r="E4053" t="str">
            <v>Soo-Hyun Kim</v>
          </cell>
          <cell r="F4053">
            <v>43251</v>
          </cell>
        </row>
        <row r="4054">
          <cell r="A4054" t="str">
            <v>12923-12</v>
          </cell>
          <cell r="B4054" t="str">
            <v>N</v>
          </cell>
          <cell r="C4054" t="str">
            <v>Active</v>
          </cell>
          <cell r="D4054" t="str">
            <v>R - Dual functions of WDR11 in the pathogenesis of hypogonadotrophic hypogonadism</v>
          </cell>
          <cell r="E4054" t="str">
            <v>Soo-Hyun Kim</v>
          </cell>
          <cell r="F4054">
            <v>43708</v>
          </cell>
        </row>
        <row r="4055">
          <cell r="A4055" t="str">
            <v>12924-10</v>
          </cell>
          <cell r="B4055" t="str">
            <v>C</v>
          </cell>
          <cell r="C4055" t="str">
            <v>Closed</v>
          </cell>
          <cell r="D4055" t="str">
            <v>R - The study of ultra-high imaging in cerebral small vessel disease</v>
          </cell>
          <cell r="E4055" t="str">
            <v>Tara Nasreen</v>
          </cell>
          <cell r="F4055">
            <v>42335</v>
          </cell>
        </row>
        <row r="4056">
          <cell r="A4056" t="str">
            <v>12925-10</v>
          </cell>
          <cell r="B4056" t="str">
            <v>C</v>
          </cell>
          <cell r="C4056" t="str">
            <v>Closed</v>
          </cell>
          <cell r="D4056" t="str">
            <v>F - Discretionary Fund - Prof A Prasad</v>
          </cell>
          <cell r="E4056" t="str">
            <v>Abhiram Prasad</v>
          </cell>
          <cell r="F4056">
            <v>73050</v>
          </cell>
        </row>
        <row r="4057">
          <cell r="A4057" t="str">
            <v>12926-10</v>
          </cell>
          <cell r="B4057" t="str">
            <v>C</v>
          </cell>
          <cell r="C4057" t="str">
            <v>Closed</v>
          </cell>
          <cell r="D4057" t="str">
            <v>G - Research Account Surpluses</v>
          </cell>
          <cell r="E4057" t="str">
            <v>Stephanie Janet Hazlehurst</v>
          </cell>
          <cell r="F4057">
            <v>73050</v>
          </cell>
        </row>
        <row r="4058">
          <cell r="A4058" t="str">
            <v>12927-10</v>
          </cell>
          <cell r="B4058" t="str">
            <v>C</v>
          </cell>
          <cell r="C4058" t="str">
            <v>Closed</v>
          </cell>
          <cell r="D4058" t="str">
            <v>R - EPOCH Enhanced Peri-operative care for high risk patients trial</v>
          </cell>
          <cell r="E4058" t="str">
            <v>Peter James Edward Holt</v>
          </cell>
          <cell r="F4058">
            <v>43168</v>
          </cell>
        </row>
        <row r="4059">
          <cell r="A4059" t="str">
            <v>12928-10</v>
          </cell>
          <cell r="B4059" t="str">
            <v>N</v>
          </cell>
          <cell r="C4059" t="str">
            <v>Active</v>
          </cell>
          <cell r="D4059" t="str">
            <v>R - Biomarkers For Enhanced Vaccine Safety (BioVacSafe)</v>
          </cell>
          <cell r="E4059" t="str">
            <v>Philip John Cooper</v>
          </cell>
          <cell r="F4059">
            <v>43585</v>
          </cell>
        </row>
        <row r="4060">
          <cell r="A4060" t="str">
            <v>12928-11</v>
          </cell>
          <cell r="B4060" t="str">
            <v>N</v>
          </cell>
          <cell r="C4060" t="str">
            <v>Active</v>
          </cell>
          <cell r="D4060" t="str">
            <v>R - Biomarkers of Pertussis Vaccination in Pregnancy (part of BioVacSafe Project)</v>
          </cell>
          <cell r="E4060" t="str">
            <v>Christine Elizabeth Jones</v>
          </cell>
          <cell r="F4060">
            <v>43373</v>
          </cell>
        </row>
        <row r="4061">
          <cell r="A4061" t="str">
            <v>12929-10</v>
          </cell>
          <cell r="B4061" t="str">
            <v>C</v>
          </cell>
          <cell r="C4061" t="str">
            <v>Closed</v>
          </cell>
          <cell r="D4061" t="str">
            <v>R - Analysis of inflammatory pathways in patients</v>
          </cell>
          <cell r="E4061" t="str">
            <v>Ingrid Elena Dumitriu</v>
          </cell>
          <cell r="F4061">
            <v>43399</v>
          </cell>
        </row>
        <row r="4062">
          <cell r="A4062" t="str">
            <v>12930-10</v>
          </cell>
          <cell r="B4062" t="str">
            <v>C</v>
          </cell>
          <cell r="C4062" t="str">
            <v>Closed</v>
          </cell>
          <cell r="D4062" t="str">
            <v>R - Can thoracic aortic aneurysms be screened for using conventional duplex ultrasonography?</v>
          </cell>
          <cell r="E4062" t="str">
            <v>Benjamin Oliver Patterson</v>
          </cell>
          <cell r="F4062">
            <v>42825</v>
          </cell>
        </row>
        <row r="4063">
          <cell r="A4063" t="str">
            <v>12931-10</v>
          </cell>
          <cell r="B4063" t="str">
            <v>C</v>
          </cell>
          <cell r="C4063" t="str">
            <v>Closed</v>
          </cell>
          <cell r="D4063" t="str">
            <v>R - Subclinical semantic deficits in autoimmune conditions</v>
          </cell>
          <cell r="E4063" t="str">
            <v>Peter Garrard</v>
          </cell>
          <cell r="F4063">
            <v>42369</v>
          </cell>
        </row>
        <row r="4064">
          <cell r="A4064" t="str">
            <v>12932-10</v>
          </cell>
          <cell r="B4064" t="str">
            <v>C</v>
          </cell>
          <cell r="C4064" t="str">
            <v>Closed</v>
          </cell>
          <cell r="D4064" t="str">
            <v>C1 - Consultancy agreement with Brown University - Michael Ussher</v>
          </cell>
          <cell r="E4064" t="str">
            <v>Michael Henry Ussher</v>
          </cell>
          <cell r="F4064">
            <v>42369</v>
          </cell>
        </row>
        <row r="4065">
          <cell r="A4065" t="str">
            <v>12933-10</v>
          </cell>
          <cell r="B4065" t="str">
            <v>C</v>
          </cell>
          <cell r="C4065" t="str">
            <v>Closed</v>
          </cell>
          <cell r="D4065" t="str">
            <v>A - Lift Jenner Wing 21</v>
          </cell>
          <cell r="E4065" t="str">
            <v>Derek Waldo Bannister</v>
          </cell>
          <cell r="F4065">
            <v>42216</v>
          </cell>
        </row>
        <row r="4066">
          <cell r="A4066" t="str">
            <v>12934-10</v>
          </cell>
          <cell r="B4066" t="str">
            <v>C</v>
          </cell>
          <cell r="C4066" t="str">
            <v>Closed</v>
          </cell>
          <cell r="D4066" t="str">
            <v>A - Jenner Wing Ventilation</v>
          </cell>
          <cell r="E4066" t="str">
            <v>Derek Waldo Bannister</v>
          </cell>
          <cell r="F4066">
            <v>41943</v>
          </cell>
        </row>
        <row r="4067">
          <cell r="A4067" t="str">
            <v>12935-10</v>
          </cell>
          <cell r="B4067" t="str">
            <v>C</v>
          </cell>
          <cell r="C4067" t="str">
            <v>Closed</v>
          </cell>
          <cell r="D4067" t="str">
            <v>F - Discretionary Fund - Prof Tom Harrison</v>
          </cell>
          <cell r="E4067" t="str">
            <v>Thomas Stephen Harrison</v>
          </cell>
          <cell r="F4067">
            <v>73050</v>
          </cell>
        </row>
        <row r="4068">
          <cell r="A4068" t="str">
            <v>12936-10</v>
          </cell>
          <cell r="B4068" t="str">
            <v>C</v>
          </cell>
          <cell r="C4068" t="str">
            <v>Closed</v>
          </cell>
          <cell r="D4068" t="str">
            <v>R - Piloting a specialised sickle cell pain management service: a mixed methods observational study</v>
          </cell>
          <cell r="E4068" t="str">
            <v>Jared Grant Smith</v>
          </cell>
          <cell r="F4068">
            <v>42735</v>
          </cell>
        </row>
        <row r="4069">
          <cell r="A4069" t="str">
            <v>12937-10</v>
          </cell>
          <cell r="B4069" t="str">
            <v>N</v>
          </cell>
          <cell r="C4069" t="str">
            <v>Active</v>
          </cell>
          <cell r="D4069" t="str">
            <v>A - Student Tablet Supply</v>
          </cell>
          <cell r="E4069" t="str">
            <v>David Iveson</v>
          </cell>
          <cell r="F4069">
            <v>43496</v>
          </cell>
        </row>
        <row r="4070">
          <cell r="A4070" t="str">
            <v>12938-10</v>
          </cell>
          <cell r="B4070" t="str">
            <v>C</v>
          </cell>
          <cell r="C4070" t="str">
            <v>Closed</v>
          </cell>
          <cell r="D4070" t="str">
            <v>R - MAL-ED SACDAP Committee meeting and Secretariat</v>
          </cell>
          <cell r="E4070" t="str">
            <v>George Edward Griffin</v>
          </cell>
          <cell r="F4070">
            <v>43524</v>
          </cell>
        </row>
        <row r="4071">
          <cell r="A4071" t="str">
            <v>12939-10</v>
          </cell>
          <cell r="B4071" t="str">
            <v>P</v>
          </cell>
          <cell r="C4071" t="str">
            <v>Parked</v>
          </cell>
          <cell r="D4071" t="str">
            <v>R - A multi-centre randomised trial comparing the effectiveness of enhanced motivational interviewing with usual care for reducing cardiovascular risk</v>
          </cell>
          <cell r="E4071" t="str">
            <v>Derek Gordon Cook</v>
          </cell>
          <cell r="F4071">
            <v>42735</v>
          </cell>
        </row>
        <row r="4072">
          <cell r="A4072" t="str">
            <v>12940-10</v>
          </cell>
          <cell r="B4072" t="str">
            <v>C</v>
          </cell>
          <cell r="C4072" t="str">
            <v>Closed</v>
          </cell>
          <cell r="D4072" t="str">
            <v>R - Non-invasive real-time bioluminescence imaging in living mice to interrogate transcription factor activity and fate of engrafted stem cells</v>
          </cell>
          <cell r="E4072" t="str">
            <v>Joanne Megan Eggleton</v>
          </cell>
          <cell r="F4072">
            <v>42480</v>
          </cell>
        </row>
        <row r="4073">
          <cell r="A4073" t="str">
            <v>12940-11</v>
          </cell>
          <cell r="B4073" t="str">
            <v>C</v>
          </cell>
          <cell r="C4073" t="str">
            <v>Closed</v>
          </cell>
          <cell r="D4073" t="str">
            <v>R - Sub-contract with UCL Pharmacy</v>
          </cell>
          <cell r="E4073" t="str">
            <v>Nina Pratt</v>
          </cell>
          <cell r="F4073">
            <v>42429</v>
          </cell>
        </row>
        <row r="4074">
          <cell r="A4074" t="str">
            <v>12940-12</v>
          </cell>
          <cell r="B4074" t="str">
            <v>C</v>
          </cell>
          <cell r="C4074" t="str">
            <v>Closed</v>
          </cell>
          <cell r="D4074" t="str">
            <v>R - Subcontract with UCL Women´s Health</v>
          </cell>
          <cell r="E4074" t="str">
            <v>Nina Pratt</v>
          </cell>
          <cell r="F4074">
            <v>42429</v>
          </cell>
        </row>
        <row r="4075">
          <cell r="A4075" t="str">
            <v>12941-10</v>
          </cell>
          <cell r="B4075" t="str">
            <v>C</v>
          </cell>
          <cell r="C4075" t="str">
            <v>Closed</v>
          </cell>
          <cell r="D4075" t="str">
            <v>R - Lymphodema Research</v>
          </cell>
          <cell r="E4075" t="str">
            <v>Peter Sydney Mortimer</v>
          </cell>
          <cell r="F4075">
            <v>42035</v>
          </cell>
        </row>
        <row r="4076">
          <cell r="A4076" t="str">
            <v>12943-10</v>
          </cell>
          <cell r="B4076" t="str">
            <v>C</v>
          </cell>
          <cell r="C4076" t="str">
            <v>Closed</v>
          </cell>
          <cell r="D4076" t="str">
            <v>R - CAIH: Molecular Characterization of Pneumococcal colonization Prevalence and Density Among American Indian Adults in the PCV13 Era</v>
          </cell>
          <cell r="E4076" t="str">
            <v>Jason Hinds</v>
          </cell>
          <cell r="F4076">
            <v>42231</v>
          </cell>
        </row>
        <row r="4077">
          <cell r="A4077" t="str">
            <v>12944-10</v>
          </cell>
          <cell r="B4077" t="str">
            <v>C</v>
          </cell>
          <cell r="C4077" t="str">
            <v>Closed</v>
          </cell>
          <cell r="D4077" t="str">
            <v>R - PERCH: Pneumonia Etiology Research in Child Health</v>
          </cell>
          <cell r="E4077" t="str">
            <v>Jason Hinds</v>
          </cell>
          <cell r="F4077">
            <v>42231</v>
          </cell>
        </row>
        <row r="4078">
          <cell r="A4078" t="str">
            <v>12945-10</v>
          </cell>
          <cell r="B4078" t="str">
            <v>C</v>
          </cell>
          <cell r="C4078" t="str">
            <v>Closed</v>
          </cell>
          <cell r="D4078" t="str">
            <v>R - Biochemical and structural analysis of dione-DNA clevage complexes with topoisomerase IV and gyrase</v>
          </cell>
          <cell r="E4078" t="str">
            <v>Larry Mark Fisher</v>
          </cell>
          <cell r="F4078">
            <v>42408</v>
          </cell>
        </row>
        <row r="4079">
          <cell r="A4079" t="str">
            <v>12946-10</v>
          </cell>
          <cell r="B4079" t="str">
            <v>C</v>
          </cell>
          <cell r="C4079" t="str">
            <v>Closed</v>
          </cell>
          <cell r="D4079" t="str">
            <v>R - Research into lymphoedema and chylous reflux in Noonan Syndrome</v>
          </cell>
          <cell r="E4079" t="str">
            <v>Sahar Mansour</v>
          </cell>
          <cell r="F4079">
            <v>42735</v>
          </cell>
        </row>
        <row r="4080">
          <cell r="A4080" t="str">
            <v>12947-10</v>
          </cell>
          <cell r="B4080" t="str">
            <v>C</v>
          </cell>
          <cell r="C4080" t="str">
            <v>Closed</v>
          </cell>
          <cell r="D4080" t="str">
            <v>C1 - Delivering diagnostic algorithm for thalidomide embryopathy (DATE)</v>
          </cell>
          <cell r="E4080" t="str">
            <v>Sahar Mansour</v>
          </cell>
          <cell r="F4080">
            <v>42816</v>
          </cell>
        </row>
        <row r="4081">
          <cell r="A4081" t="str">
            <v>12948-10</v>
          </cell>
          <cell r="B4081" t="str">
            <v>C</v>
          </cell>
          <cell r="C4081" t="str">
            <v>Closed</v>
          </cell>
          <cell r="D4081" t="str">
            <v>A -  Liquid Nitrogen Store -Jenner Wing</v>
          </cell>
          <cell r="E4081" t="str">
            <v>Derek Waldo Bannister</v>
          </cell>
          <cell r="F4081">
            <v>43100</v>
          </cell>
        </row>
        <row r="4082">
          <cell r="A4082" t="str">
            <v>12949-10</v>
          </cell>
          <cell r="B4082" t="str">
            <v>N</v>
          </cell>
          <cell r="C4082" t="str">
            <v>Active</v>
          </cell>
          <cell r="D4082" t="str">
            <v>R - MICA: Clinical development of erythrocyte encapsulated thymidine phosphorylase - a therapy for mitochondrial neurogastrointestinal encephalomyopathy</v>
          </cell>
          <cell r="E4082" t="str">
            <v>Bridget Elizabeth Bax</v>
          </cell>
          <cell r="F4082">
            <v>44001</v>
          </cell>
        </row>
        <row r="4083">
          <cell r="A4083" t="str">
            <v>12950-10</v>
          </cell>
          <cell r="B4083" t="str">
            <v>N</v>
          </cell>
          <cell r="C4083" t="str">
            <v>Active</v>
          </cell>
          <cell r="D4083" t="str">
            <v>G - Minibuses- running costs</v>
          </cell>
          <cell r="E4083" t="str">
            <v>Elizabeth Sarah Singers</v>
          </cell>
          <cell r="F4083">
            <v>73050</v>
          </cell>
        </row>
        <row r="4084">
          <cell r="A4084" t="str">
            <v>12951-10</v>
          </cell>
          <cell r="B4084" t="str">
            <v>N</v>
          </cell>
          <cell r="C4084" t="str">
            <v>Active</v>
          </cell>
          <cell r="D4084" t="str">
            <v>R - CLAHRC: Infection Theme</v>
          </cell>
          <cell r="E4084" t="str">
            <v>Louise Amy Phillips</v>
          </cell>
          <cell r="F4084">
            <v>43736</v>
          </cell>
        </row>
        <row r="4085">
          <cell r="A4085" t="str">
            <v>12951-11</v>
          </cell>
          <cell r="B4085" t="str">
            <v>N</v>
          </cell>
          <cell r="C4085" t="str">
            <v>Active</v>
          </cell>
          <cell r="D4085" t="str">
            <v>R - CLAHRC: Diabetes Theme</v>
          </cell>
          <cell r="E4085" t="str">
            <v>Peter Hynes Whincup</v>
          </cell>
          <cell r="F4085">
            <v>43738</v>
          </cell>
        </row>
        <row r="4086">
          <cell r="A4086" t="str">
            <v>12951-12</v>
          </cell>
          <cell r="B4086" t="str">
            <v>P</v>
          </cell>
          <cell r="C4086" t="str">
            <v>Parked</v>
          </cell>
          <cell r="D4086" t="str">
            <v>R - CLAHRC: SGH Contribution</v>
          </cell>
          <cell r="E4086" t="str">
            <v>Michael Roy Sharland</v>
          </cell>
          <cell r="F4086">
            <v>43524</v>
          </cell>
        </row>
        <row r="4087">
          <cell r="A4087" t="str">
            <v>12951-13</v>
          </cell>
          <cell r="B4087" t="str">
            <v>C</v>
          </cell>
          <cell r="C4087" t="str">
            <v>Closed</v>
          </cell>
          <cell r="D4087" t="str">
            <v>R - CLAHRC: FHSCE Projects</v>
          </cell>
          <cell r="E4087" t="str">
            <v>Vari MacDougal Drennan</v>
          </cell>
          <cell r="F4087">
            <v>43555</v>
          </cell>
        </row>
        <row r="4088">
          <cell r="A4088" t="str">
            <v>12951-14</v>
          </cell>
          <cell r="B4088" t="str">
            <v>P</v>
          </cell>
          <cell r="C4088" t="str">
            <v>Parked</v>
          </cell>
          <cell r="D4088" t="str">
            <v>R - CLAHRC: PPI Theme</v>
          </cell>
          <cell r="E4088" t="str">
            <v>Steven George Gillard</v>
          </cell>
          <cell r="F4088">
            <v>43524</v>
          </cell>
        </row>
        <row r="4089">
          <cell r="A4089" t="str">
            <v>12951-15</v>
          </cell>
          <cell r="B4089" t="str">
            <v>C</v>
          </cell>
          <cell r="C4089" t="str">
            <v>Closed</v>
          </cell>
          <cell r="D4089" t="str">
            <v>R - CLAHRC: Stroke Theme</v>
          </cell>
          <cell r="E4089" t="str">
            <v>Fiona Jones</v>
          </cell>
          <cell r="F4089">
            <v>42650</v>
          </cell>
        </row>
        <row r="4090">
          <cell r="A4090" t="str">
            <v>12951-16</v>
          </cell>
          <cell r="B4090" t="str">
            <v>P</v>
          </cell>
          <cell r="C4090" t="str">
            <v>Parked</v>
          </cell>
          <cell r="D4090" t="str">
            <v>R - CLAHRC: Psychosis Theme</v>
          </cell>
          <cell r="E4090" t="str">
            <v>Michael Henry Ussher</v>
          </cell>
          <cell r="F4090">
            <v>43738</v>
          </cell>
        </row>
        <row r="4091">
          <cell r="A4091" t="str">
            <v>12951-17</v>
          </cell>
          <cell r="B4091" t="str">
            <v>C</v>
          </cell>
          <cell r="C4091" t="str">
            <v>Closed</v>
          </cell>
          <cell r="D4091" t="str">
            <v>R - CLAHRC: Diabetes Theme Co-Funded via BUPA Foundation [Matched]</v>
          </cell>
          <cell r="E4091" t="str">
            <v>Peter Hynes Whincup</v>
          </cell>
          <cell r="F4091">
            <v>43524</v>
          </cell>
        </row>
        <row r="4092">
          <cell r="A4092" t="str">
            <v>12951-18</v>
          </cell>
          <cell r="B4092" t="str">
            <v>N</v>
          </cell>
          <cell r="C4092" t="str">
            <v>Active</v>
          </cell>
          <cell r="D4092" t="str">
            <v>R - CLARHC Capacity Building Theme</v>
          </cell>
          <cell r="E4092" t="str">
            <v>Andrew John Kent</v>
          </cell>
          <cell r="F4092">
            <v>43738</v>
          </cell>
        </row>
        <row r="4093">
          <cell r="A4093" t="str">
            <v>12951-19</v>
          </cell>
          <cell r="B4093" t="str">
            <v>N</v>
          </cell>
          <cell r="C4093" t="str">
            <v>Active</v>
          </cell>
          <cell r="D4093" t="str">
            <v>R - Research Capacity Funds (RCF)</v>
          </cell>
          <cell r="E4093" t="str">
            <v>Michael Roy Sharland</v>
          </cell>
          <cell r="F4093">
            <v>43738</v>
          </cell>
        </row>
        <row r="4094">
          <cell r="A4094" t="str">
            <v>12951-20</v>
          </cell>
          <cell r="B4094" t="str">
            <v>N</v>
          </cell>
          <cell r="C4094" t="str">
            <v>Active</v>
          </cell>
          <cell r="D4094" t="str">
            <v>R - CLAHRC: Infection Theme(Cristina Suarez)</v>
          </cell>
          <cell r="E4094" t="str">
            <v>Cristina Suarez Fernandez</v>
          </cell>
          <cell r="F4094">
            <v>43738</v>
          </cell>
        </row>
        <row r="4095">
          <cell r="A4095" t="str">
            <v>12952-10</v>
          </cell>
          <cell r="B4095" t="str">
            <v>C</v>
          </cell>
          <cell r="C4095" t="str">
            <v>Closed</v>
          </cell>
          <cell r="D4095" t="str">
            <v>R - Vascular Surgery research</v>
          </cell>
          <cell r="E4095" t="str">
            <v>Matthew Merfyn Thompson</v>
          </cell>
          <cell r="F4095">
            <v>42530</v>
          </cell>
        </row>
        <row r="4096">
          <cell r="A4096" t="str">
            <v>12953-10</v>
          </cell>
          <cell r="B4096" t="str">
            <v>C</v>
          </cell>
          <cell r="C4096" t="str">
            <v>Closed</v>
          </cell>
          <cell r="D4096" t="str">
            <v>R - Epidemiological and economic models to assess the potential impact of immunisation against Group B Streptococcus (GBS)</v>
          </cell>
          <cell r="E4096" t="str">
            <v>Paul Trafford Heath</v>
          </cell>
          <cell r="F4096">
            <v>43069</v>
          </cell>
        </row>
        <row r="4097">
          <cell r="A4097" t="str">
            <v>12954-10</v>
          </cell>
          <cell r="B4097" t="str">
            <v>C</v>
          </cell>
          <cell r="C4097" t="str">
            <v>Closed</v>
          </cell>
          <cell r="D4097" t="str">
            <v>R - Fletcher Fund supporting research</v>
          </cell>
          <cell r="E4097" t="str">
            <v>Marios Papadopoulos</v>
          </cell>
          <cell r="F4097">
            <v>42094</v>
          </cell>
        </row>
        <row r="4098">
          <cell r="A4098" t="str">
            <v>12955-10</v>
          </cell>
          <cell r="B4098" t="str">
            <v>C</v>
          </cell>
          <cell r="C4098" t="str">
            <v>Closed</v>
          </cell>
          <cell r="D4098" t="str">
            <v>R - A head-to-head randomised compariosn of two pertussis- containing vaccines in pregnancy and their effect on vaccine responses of UK mothers and their infants (immunising Mums against Pertussis, iMAP2)</v>
          </cell>
          <cell r="E4098" t="str">
            <v>Paul Trafford Heath</v>
          </cell>
          <cell r="F4098">
            <v>43190</v>
          </cell>
        </row>
        <row r="4099">
          <cell r="A4099" t="str">
            <v>12956-10</v>
          </cell>
          <cell r="B4099" t="str">
            <v>N</v>
          </cell>
          <cell r="C4099" t="str">
            <v>Active</v>
          </cell>
          <cell r="D4099" t="str">
            <v>F - Dr V Wing Sze Ho - Discretionary Fund</v>
          </cell>
          <cell r="E4099" t="str">
            <v>Wing Sze Ho</v>
          </cell>
          <cell r="F4099">
            <v>73050</v>
          </cell>
        </row>
        <row r="4100">
          <cell r="A4100" t="str">
            <v>12957-10</v>
          </cell>
          <cell r="B4100" t="str">
            <v>N</v>
          </cell>
          <cell r="C4100" t="str">
            <v>Active</v>
          </cell>
          <cell r="D4100" t="str">
            <v>R - NIHR In-Practice Fellowship Award for Shaleen Ahmad</v>
          </cell>
          <cell r="E4100" t="str">
            <v>Teresa Jane Harris</v>
          </cell>
          <cell r="F4100">
            <v>43555</v>
          </cell>
        </row>
        <row r="4101">
          <cell r="A4101" t="str">
            <v>12958-10</v>
          </cell>
          <cell r="B4101" t="str">
            <v>N</v>
          </cell>
          <cell r="C4101" t="str">
            <v>Active</v>
          </cell>
          <cell r="D4101" t="str">
            <v>P6 - PhD Research studentship for Dario Pacitti</v>
          </cell>
          <cell r="E4101" t="str">
            <v>Bridget Elizabeth Bax</v>
          </cell>
          <cell r="F4101">
            <v>43646</v>
          </cell>
        </row>
        <row r="4102">
          <cell r="A4102" t="str">
            <v>12958-11</v>
          </cell>
          <cell r="B4102" t="str">
            <v>N</v>
          </cell>
          <cell r="C4102" t="str">
            <v>Active</v>
          </cell>
          <cell r="D4102" t="str">
            <v>R - Research for Dario Pacitti</v>
          </cell>
          <cell r="E4102" t="str">
            <v>Bridget Elizabeth Bax</v>
          </cell>
          <cell r="F4102">
            <v>43373</v>
          </cell>
        </row>
        <row r="4103">
          <cell r="A4103" t="str">
            <v>12959-10</v>
          </cell>
          <cell r="B4103" t="str">
            <v>C</v>
          </cell>
          <cell r="C4103" t="str">
            <v>Closed</v>
          </cell>
          <cell r="D4103" t="str">
            <v>R - Evaluation of whole genome sequencing analysis in the management and treatment of XDR-TB at St George´s</v>
          </cell>
          <cell r="E4103" t="str">
            <v>Amber Arnold</v>
          </cell>
          <cell r="F4103">
            <v>42825</v>
          </cell>
        </row>
        <row r="4104">
          <cell r="A4104" t="str">
            <v>12960-10</v>
          </cell>
          <cell r="B4104" t="str">
            <v>C</v>
          </cell>
          <cell r="C4104" t="str">
            <v>Closed</v>
          </cell>
          <cell r="D4104" t="str">
            <v>R - NIHR Cochrane Incentive Award: Exercise Interventions for Smoking cessation</v>
          </cell>
          <cell r="E4104" t="str">
            <v>Michael Henry Ussher</v>
          </cell>
          <cell r="F4104">
            <v>42591</v>
          </cell>
        </row>
        <row r="4105">
          <cell r="A4105" t="str">
            <v>12961-10</v>
          </cell>
          <cell r="B4105" t="str">
            <v>C</v>
          </cell>
          <cell r="C4105" t="str">
            <v>Closed</v>
          </cell>
          <cell r="D4105" t="str">
            <v>A - Protein Reference Unit (PRU) -work carried out by SGHT</v>
          </cell>
          <cell r="E4105" t="str">
            <v>Derek Waldo Bannister</v>
          </cell>
          <cell r="F4105">
            <v>42200</v>
          </cell>
        </row>
        <row r="4106">
          <cell r="A4106" t="str">
            <v>12962-10</v>
          </cell>
          <cell r="B4106" t="str">
            <v>C</v>
          </cell>
          <cell r="C4106" t="str">
            <v>Closed</v>
          </cell>
          <cell r="D4106" t="str">
            <v>A - upgrade Core Signage</v>
          </cell>
          <cell r="E4106" t="str">
            <v>Derek Waldo Bannister</v>
          </cell>
          <cell r="F4106">
            <v>42948</v>
          </cell>
        </row>
        <row r="4107">
          <cell r="A4107" t="str">
            <v>12962-11</v>
          </cell>
          <cell r="B4107" t="str">
            <v>C</v>
          </cell>
          <cell r="C4107" t="str">
            <v>Closed</v>
          </cell>
          <cell r="D4107" t="str">
            <v>A - Digital 2 Way Radio System</v>
          </cell>
          <cell r="E4107" t="str">
            <v>Derek Waldo Bannister</v>
          </cell>
          <cell r="F4107">
            <v>42948</v>
          </cell>
        </row>
        <row r="4108">
          <cell r="A4108" t="str">
            <v>12962-12</v>
          </cell>
          <cell r="B4108" t="str">
            <v>C</v>
          </cell>
          <cell r="C4108" t="str">
            <v>Closed</v>
          </cell>
          <cell r="D4108" t="str">
            <v>A - Energy Performance Contract(EPC) New Chillers</v>
          </cell>
          <cell r="E4108" t="str">
            <v>Derek Waldo Bannister</v>
          </cell>
          <cell r="F4108">
            <v>42948</v>
          </cell>
        </row>
        <row r="4109">
          <cell r="A4109" t="str">
            <v>12963-10</v>
          </cell>
          <cell r="B4109" t="str">
            <v>N</v>
          </cell>
          <cell r="C4109" t="str">
            <v>Active</v>
          </cell>
          <cell r="D4109" t="str">
            <v>R - The generation, collation and presentation of scientific data with a view towards preparing joint submissions to research funding bodies</v>
          </cell>
          <cell r="E4109" t="str">
            <v>Michael Roy Sharland</v>
          </cell>
          <cell r="F4109">
            <v>43555</v>
          </cell>
        </row>
        <row r="4110">
          <cell r="A4110" t="str">
            <v>12964-10</v>
          </cell>
          <cell r="B4110" t="str">
            <v>C</v>
          </cell>
          <cell r="C4110" t="str">
            <v>Closed</v>
          </cell>
          <cell r="D4110" t="str">
            <v>R - Automated retinal microvascular quantification as a predictor of cardiovascular disease risk in later life</v>
          </cell>
          <cell r="E4110" t="str">
            <v>Christopher Grant Owen</v>
          </cell>
          <cell r="F4110">
            <v>42530</v>
          </cell>
        </row>
        <row r="4111">
          <cell r="A4111" t="str">
            <v>12964-11</v>
          </cell>
          <cell r="B4111" t="str">
            <v>C</v>
          </cell>
          <cell r="C4111" t="str">
            <v>Closed</v>
          </cell>
          <cell r="D4111" t="str">
            <v>R - Subcontract with Kingston University - Automated retinal microvascular quantification as a predictor of cardiovascular disease risk in later life</v>
          </cell>
          <cell r="E4111" t="str">
            <v>Christopher Grant Owen</v>
          </cell>
          <cell r="F4111">
            <v>42345</v>
          </cell>
        </row>
        <row r="4112">
          <cell r="A4112" t="str">
            <v>12964-12</v>
          </cell>
          <cell r="B4112" t="str">
            <v>C</v>
          </cell>
          <cell r="C4112" t="str">
            <v>Closed</v>
          </cell>
          <cell r="D4112" t="str">
            <v>R - Subcontract with UCL - Automated retinal microvascular quantification as a predictor of cardiovascular disease risk in later life</v>
          </cell>
          <cell r="E4112" t="str">
            <v>Christopher Grant Owen</v>
          </cell>
          <cell r="F4112">
            <v>42277</v>
          </cell>
        </row>
        <row r="4113">
          <cell r="A4113" t="str">
            <v>12965-10</v>
          </cell>
          <cell r="B4113" t="str">
            <v>C</v>
          </cell>
          <cell r="C4113" t="str">
            <v>Closed</v>
          </cell>
          <cell r="D4113" t="str">
            <v>K - Assessing the preservation and conservation needs of the archival and historical collection of St George´s Medical School.</v>
          </cell>
          <cell r="E4113" t="str">
            <v>Christine M Goodair</v>
          </cell>
          <cell r="F4113">
            <v>43220</v>
          </cell>
        </row>
        <row r="4114">
          <cell r="A4114" t="str">
            <v>12966-10</v>
          </cell>
          <cell r="B4114" t="str">
            <v>C</v>
          </cell>
          <cell r="C4114" t="str">
            <v>Closed</v>
          </cell>
          <cell r="D4114" t="str">
            <v>R - Defects in replicative DNA polymerases linked to cancer predisposition and tumour</v>
          </cell>
          <cell r="E4114" t="str">
            <v>Susan Margaret Cotterill</v>
          </cell>
          <cell r="F4114">
            <v>43555</v>
          </cell>
        </row>
        <row r="4115">
          <cell r="A4115" t="str">
            <v>12967-10</v>
          </cell>
          <cell r="B4115" t="str">
            <v>C</v>
          </cell>
          <cell r="C4115" t="str">
            <v>Closed</v>
          </cell>
          <cell r="D4115" t="str">
            <v>R - The relationship of antifungal resistance and pharmacokinetics with theraputic response to a fluconazole/flucytosine induction regimen for HIV-Associated Cryptococcal  meningitis</v>
          </cell>
          <cell r="E4115" t="str">
            <v>Tihana Bicanic</v>
          </cell>
          <cell r="F4115">
            <v>43496</v>
          </cell>
        </row>
        <row r="4116">
          <cell r="A4116" t="str">
            <v>12968-10</v>
          </cell>
          <cell r="B4116" t="str">
            <v>C</v>
          </cell>
          <cell r="C4116" t="str">
            <v>Closed</v>
          </cell>
          <cell r="D4116" t="str">
            <v>R - PATH: Molecular Serotyping of Streptococcus pneumoniac Positive VAC-011 Samples</v>
          </cell>
          <cell r="E4116" t="str">
            <v>Jason Hinds</v>
          </cell>
          <cell r="F4116">
            <v>43039</v>
          </cell>
        </row>
        <row r="4117">
          <cell r="A4117" t="str">
            <v>12969-10</v>
          </cell>
          <cell r="B4117" t="str">
            <v>N</v>
          </cell>
          <cell r="C4117" t="str">
            <v>Active</v>
          </cell>
          <cell r="D4117" t="str">
            <v>C1 - BUGS Bioscience Limited contract</v>
          </cell>
          <cell r="E4117" t="str">
            <v>Jason Hinds</v>
          </cell>
          <cell r="F4117">
            <v>73050</v>
          </cell>
        </row>
        <row r="4118">
          <cell r="A4118" t="str">
            <v>12970-10</v>
          </cell>
          <cell r="B4118" t="str">
            <v>C</v>
          </cell>
          <cell r="C4118" t="str">
            <v>Closed</v>
          </cell>
          <cell r="D4118" t="str">
            <v>R - Development and clinical performance of a point-of-care, in vitro diagnostic system, for the detection of Chlamydia trachomatis</v>
          </cell>
          <cell r="E4118" t="str">
            <v>Tariq Sadiq</v>
          </cell>
          <cell r="F4118">
            <v>43159</v>
          </cell>
        </row>
        <row r="4119">
          <cell r="A4119" t="str">
            <v>12971-10</v>
          </cell>
          <cell r="B4119" t="str">
            <v>C</v>
          </cell>
          <cell r="C4119" t="str">
            <v>Closed</v>
          </cell>
          <cell r="D4119" t="str">
            <v>R - Early detection of acute vertebral fractures by a novel, non-Invasive screening technique</v>
          </cell>
          <cell r="E4119" t="str">
            <v>Matthew Jordan Szarko</v>
          </cell>
          <cell r="F4119">
            <v>42338</v>
          </cell>
        </row>
        <row r="4120">
          <cell r="A4120" t="str">
            <v>12972-10</v>
          </cell>
          <cell r="B4120" t="str">
            <v>N</v>
          </cell>
          <cell r="C4120" t="str">
            <v>Active</v>
          </cell>
          <cell r="D4120" t="str">
            <v>R - Repurposing Drugs for Alzheimer´s Disease and related Dementia</v>
          </cell>
          <cell r="E4120" t="str">
            <v>Atticus Henry Hainsworth</v>
          </cell>
          <cell r="F4120">
            <v>43708</v>
          </cell>
        </row>
        <row r="4121">
          <cell r="A4121" t="str">
            <v>12973-10</v>
          </cell>
          <cell r="B4121" t="str">
            <v>N</v>
          </cell>
          <cell r="C4121" t="str">
            <v>Active</v>
          </cell>
          <cell r="D4121" t="str">
            <v>R - Defining the role of phosphatidyl 4,5 biphosphate on arterial calcium-activated chloride channels</v>
          </cell>
          <cell r="E4121" t="str">
            <v>Iain Andrew Greenwood</v>
          </cell>
          <cell r="F4121">
            <v>43299</v>
          </cell>
        </row>
        <row r="4122">
          <cell r="A4122" t="str">
            <v>12974-10</v>
          </cell>
          <cell r="B4122" t="str">
            <v>C</v>
          </cell>
          <cell r="C4122" t="str">
            <v>Closed</v>
          </cell>
          <cell r="D4122" t="str">
            <v>A - Fixed Wire Testing</v>
          </cell>
          <cell r="E4122" t="str">
            <v>Nicholas John Creasey</v>
          </cell>
          <cell r="F4122">
            <v>42582</v>
          </cell>
        </row>
        <row r="4123">
          <cell r="A4123" t="str">
            <v>12975-10</v>
          </cell>
          <cell r="B4123" t="str">
            <v>C</v>
          </cell>
          <cell r="C4123" t="str">
            <v>Closed</v>
          </cell>
          <cell r="D4123" t="str">
            <v>A - New Standby Generator</v>
          </cell>
          <cell r="E4123" t="str">
            <v>Nicholas John Creasey</v>
          </cell>
          <cell r="F4123">
            <v>42948</v>
          </cell>
        </row>
        <row r="4124">
          <cell r="A4124" t="str">
            <v>12975-11</v>
          </cell>
          <cell r="B4124" t="str">
            <v>N</v>
          </cell>
          <cell r="C4124" t="str">
            <v>Active</v>
          </cell>
          <cell r="D4124" t="str">
            <v>A - Replace Secondary Stand-by Generators</v>
          </cell>
          <cell r="E4124" t="str">
            <v>Nicholas John Creasey</v>
          </cell>
          <cell r="F4124">
            <v>43708</v>
          </cell>
        </row>
        <row r="4125">
          <cell r="A4125" t="str">
            <v>12976-10</v>
          </cell>
          <cell r="B4125" t="str">
            <v>N</v>
          </cell>
          <cell r="C4125" t="str">
            <v>Active</v>
          </cell>
          <cell r="D4125" t="str">
            <v>R - EMI-TB: Eliciting Mucosal Immunity to Tuberculosis</v>
          </cell>
          <cell r="E4125" t="str">
            <v>Rajko Reljic</v>
          </cell>
          <cell r="F4125">
            <v>43646</v>
          </cell>
        </row>
        <row r="4126">
          <cell r="A4126" t="str">
            <v>12976-11</v>
          </cell>
          <cell r="B4126" t="str">
            <v>N</v>
          </cell>
          <cell r="C4126" t="str">
            <v>Active</v>
          </cell>
          <cell r="D4126" t="str">
            <v>R - EMI-TB: Consortium Management</v>
          </cell>
          <cell r="E4126" t="str">
            <v>Rajko Reljic</v>
          </cell>
          <cell r="F4126">
            <v>43646</v>
          </cell>
        </row>
        <row r="4127">
          <cell r="A4127" t="str">
            <v>12977-10</v>
          </cell>
          <cell r="B4127" t="str">
            <v>N</v>
          </cell>
          <cell r="C4127" t="str">
            <v>Active</v>
          </cell>
          <cell r="D4127" t="str">
            <v>R - Population genomics of the Neisseria: evolution of commensalism and virulence</v>
          </cell>
          <cell r="E4127" t="str">
            <v>Paul Trafford Heath</v>
          </cell>
          <cell r="F4127">
            <v>43079</v>
          </cell>
        </row>
        <row r="4128">
          <cell r="A4128" t="str">
            <v>12978-10</v>
          </cell>
          <cell r="B4128" t="str">
            <v>C</v>
          </cell>
          <cell r="C4128" t="str">
            <v>Closed</v>
          </cell>
          <cell r="D4128" t="str">
            <v>G - FIP target - INMEBE</v>
          </cell>
          <cell r="E4128" t="str">
            <v>Sheryl Lee Pond</v>
          </cell>
          <cell r="F4128">
            <v>73050</v>
          </cell>
        </row>
        <row r="4129">
          <cell r="A4129" t="str">
            <v>12978-11</v>
          </cell>
          <cell r="B4129" t="str">
            <v>C</v>
          </cell>
          <cell r="C4129" t="str">
            <v>Closed</v>
          </cell>
          <cell r="D4129" t="str">
            <v>G - FIP target - INMECE</v>
          </cell>
          <cell r="E4129" t="str">
            <v>Andrew Charles Dyer</v>
          </cell>
          <cell r="F4129">
            <v>73050</v>
          </cell>
        </row>
        <row r="4130">
          <cell r="A4130" t="str">
            <v>12978-12</v>
          </cell>
          <cell r="B4130" t="str">
            <v>C</v>
          </cell>
          <cell r="C4130" t="str">
            <v>Closed</v>
          </cell>
          <cell r="D4130" t="str">
            <v>G - FIP target - IDO</v>
          </cell>
          <cell r="E4130" t="str">
            <v>Andrew Charles Dyer</v>
          </cell>
          <cell r="F4130">
            <v>73050</v>
          </cell>
        </row>
        <row r="4131">
          <cell r="A4131" t="str">
            <v>12978-13</v>
          </cell>
          <cell r="B4131" t="str">
            <v>C</v>
          </cell>
          <cell r="C4131" t="str">
            <v>Closed</v>
          </cell>
          <cell r="D4131" t="str">
            <v>G - FIP target - JF</v>
          </cell>
          <cell r="E4131" t="str">
            <v>Andrew Charles Dyer</v>
          </cell>
          <cell r="F4131">
            <v>73050</v>
          </cell>
        </row>
        <row r="4132">
          <cell r="A4132" t="str">
            <v>12978-14</v>
          </cell>
          <cell r="B4132" t="str">
            <v>C</v>
          </cell>
          <cell r="C4132" t="str">
            <v>Closed</v>
          </cell>
          <cell r="D4132" t="str">
            <v>G - FIP target - INMEID</v>
          </cell>
          <cell r="E4132" t="str">
            <v>Andrew Charles Dyer</v>
          </cell>
          <cell r="F4132">
            <v>73050</v>
          </cell>
        </row>
        <row r="4133">
          <cell r="A4133" t="str">
            <v>12978-15</v>
          </cell>
          <cell r="B4133" t="str">
            <v>C</v>
          </cell>
          <cell r="C4133" t="str">
            <v>Closed</v>
          </cell>
          <cell r="D4133" t="str">
            <v>G - FIP target - INMEOA</v>
          </cell>
          <cell r="E4133" t="str">
            <v>Andrew Charles Dyer</v>
          </cell>
          <cell r="F4133">
            <v>73050</v>
          </cell>
        </row>
        <row r="4134">
          <cell r="A4134" t="str">
            <v>12978-16</v>
          </cell>
          <cell r="B4134" t="str">
            <v>C</v>
          </cell>
          <cell r="C4134" t="str">
            <v>Closed</v>
          </cell>
          <cell r="D4134" t="str">
            <v>G - FIP target - INCFLB</v>
          </cell>
          <cell r="E4134" t="str">
            <v>Andrew Charles Dyer</v>
          </cell>
          <cell r="F4134">
            <v>73050</v>
          </cell>
        </row>
        <row r="4135">
          <cell r="A4135" t="str">
            <v>12978-17</v>
          </cell>
          <cell r="B4135" t="str">
            <v>C</v>
          </cell>
          <cell r="C4135" t="str">
            <v>Closed</v>
          </cell>
          <cell r="D4135" t="str">
            <v>G - FIP target - INCCOA</v>
          </cell>
          <cell r="E4135" t="str">
            <v>Jude Keya</v>
          </cell>
          <cell r="F4135">
            <v>73050</v>
          </cell>
        </row>
        <row r="4136">
          <cell r="A4136" t="str">
            <v>12978-18</v>
          </cell>
          <cell r="B4136" t="str">
            <v>C</v>
          </cell>
          <cell r="C4136" t="str">
            <v>Closed</v>
          </cell>
          <cell r="D4136" t="str">
            <v>G - FIP target - INCCNS</v>
          </cell>
          <cell r="E4136" t="str">
            <v>Ekaterini Nesbitt</v>
          </cell>
          <cell r="F4136">
            <v>73050</v>
          </cell>
        </row>
        <row r="4137">
          <cell r="A4137" t="str">
            <v>12978-19</v>
          </cell>
          <cell r="B4137" t="str">
            <v>C</v>
          </cell>
          <cell r="C4137" t="str">
            <v>Closed</v>
          </cell>
          <cell r="D4137" t="str">
            <v>G - FIP target - INIIII</v>
          </cell>
          <cell r="E4137" t="str">
            <v>Jude Keya</v>
          </cell>
          <cell r="F4137">
            <v>73050</v>
          </cell>
        </row>
        <row r="4138">
          <cell r="A4138" t="str">
            <v>12978-20</v>
          </cell>
          <cell r="B4138" t="str">
            <v>C</v>
          </cell>
          <cell r="C4138" t="str">
            <v>Closed</v>
          </cell>
          <cell r="D4138" t="str">
            <v>G - FIP target - FIN</v>
          </cell>
          <cell r="E4138" t="str">
            <v>Nicola Jane Arnold</v>
          </cell>
          <cell r="F4138">
            <v>73050</v>
          </cell>
        </row>
        <row r="4139">
          <cell r="A4139" t="str">
            <v>12978-21</v>
          </cell>
          <cell r="B4139" t="str">
            <v>C</v>
          </cell>
          <cell r="C4139" t="str">
            <v>Closed</v>
          </cell>
          <cell r="D4139" t="str">
            <v>G - FIP target - INCFBR</v>
          </cell>
          <cell r="E4139" t="str">
            <v>Jude Keya</v>
          </cell>
          <cell r="F4139">
            <v>73050</v>
          </cell>
        </row>
        <row r="4140">
          <cell r="A4140" t="str">
            <v>12978-22</v>
          </cell>
          <cell r="B4140" t="str">
            <v>C</v>
          </cell>
          <cell r="C4140" t="str">
            <v>Closed</v>
          </cell>
          <cell r="D4140" t="str">
            <v>G - FIP target - LIB</v>
          </cell>
          <cell r="E4140" t="str">
            <v>Andrew Charles Dyer</v>
          </cell>
          <cell r="F4140">
            <v>73050</v>
          </cell>
        </row>
        <row r="4141">
          <cell r="A4141" t="str">
            <v>12978-23</v>
          </cell>
          <cell r="B4141" t="str">
            <v>C</v>
          </cell>
          <cell r="C4141" t="str">
            <v>Closed</v>
          </cell>
          <cell r="D4141" t="str">
            <v>G - FIP target - AV</v>
          </cell>
          <cell r="E4141" t="str">
            <v>Andrew Charles Dyer</v>
          </cell>
          <cell r="F4141">
            <v>73050</v>
          </cell>
        </row>
        <row r="4142">
          <cell r="A4142" t="str">
            <v>12978-24</v>
          </cell>
          <cell r="B4142" t="str">
            <v>C</v>
          </cell>
          <cell r="C4142" t="str">
            <v>Closed</v>
          </cell>
          <cell r="D4142" t="str">
            <v>G - FIP target - CC</v>
          </cell>
          <cell r="E4142" t="str">
            <v>Andrew Charles Dyer</v>
          </cell>
          <cell r="F4142">
            <v>73050</v>
          </cell>
        </row>
        <row r="4143">
          <cell r="A4143" t="str">
            <v>12978-25</v>
          </cell>
          <cell r="B4143" t="str">
            <v>C</v>
          </cell>
          <cell r="C4143" t="str">
            <v>Closed</v>
          </cell>
          <cell r="D4143" t="str">
            <v>G - FIP target - MS</v>
          </cell>
          <cell r="E4143" t="str">
            <v>Andrew Charles Dyer</v>
          </cell>
          <cell r="F4143">
            <v>73050</v>
          </cell>
        </row>
        <row r="4144">
          <cell r="A4144" t="str">
            <v>12978-26</v>
          </cell>
          <cell r="B4144" t="str">
            <v>C</v>
          </cell>
          <cell r="C4144" t="str">
            <v>Closed</v>
          </cell>
          <cell r="D4144" t="str">
            <v>G - FIP target - GLAS</v>
          </cell>
          <cell r="E4144" t="str">
            <v>Andrew Charles Dyer</v>
          </cell>
          <cell r="F4144">
            <v>73050</v>
          </cell>
        </row>
        <row r="4145">
          <cell r="A4145" t="str">
            <v>12978-27</v>
          </cell>
          <cell r="B4145" t="str">
            <v>C</v>
          </cell>
          <cell r="C4145" t="str">
            <v>Closed</v>
          </cell>
          <cell r="D4145" t="str">
            <v>G - FIP target - PG</v>
          </cell>
          <cell r="E4145" t="str">
            <v>Andrew Charles Dyer</v>
          </cell>
          <cell r="F4145">
            <v>73050</v>
          </cell>
        </row>
        <row r="4146">
          <cell r="A4146" t="str">
            <v>12978-28</v>
          </cell>
          <cell r="B4146" t="str">
            <v>C</v>
          </cell>
          <cell r="C4146" t="str">
            <v>Closed</v>
          </cell>
          <cell r="D4146" t="str">
            <v>G - FIP target - HR</v>
          </cell>
          <cell r="E4146" t="str">
            <v>Sally Elizabeth Preston Wells</v>
          </cell>
          <cell r="F4146">
            <v>73050</v>
          </cell>
        </row>
        <row r="4147">
          <cell r="A4147" t="str">
            <v>12978-29</v>
          </cell>
          <cell r="B4147" t="str">
            <v>C</v>
          </cell>
          <cell r="C4147" t="str">
            <v>Closed</v>
          </cell>
          <cell r="D4147" t="str">
            <v>G - FIP target - JRO</v>
          </cell>
          <cell r="E4147" t="str">
            <v>Andrew Charles Dyer</v>
          </cell>
          <cell r="F4147">
            <v>73050</v>
          </cell>
        </row>
        <row r="4148">
          <cell r="A4148" t="str">
            <v>12978-30</v>
          </cell>
          <cell r="B4148" t="str">
            <v>C</v>
          </cell>
          <cell r="C4148" t="str">
            <v>Closed</v>
          </cell>
          <cell r="D4148" t="str">
            <v>G - FIP target - AAP</v>
          </cell>
          <cell r="E4148" t="str">
            <v>Andrew Charles Dyer</v>
          </cell>
          <cell r="F4148">
            <v>73050</v>
          </cell>
        </row>
        <row r="4149">
          <cell r="A4149" t="str">
            <v>12978-31</v>
          </cell>
          <cell r="B4149" t="str">
            <v>C</v>
          </cell>
          <cell r="C4149" t="str">
            <v>Closed</v>
          </cell>
          <cell r="D4149" t="str">
            <v>G - FIP target - COM</v>
          </cell>
          <cell r="E4149" t="str">
            <v>Andrew Charles Dyer</v>
          </cell>
          <cell r="F4149">
            <v>73050</v>
          </cell>
        </row>
        <row r="4150">
          <cell r="A4150" t="str">
            <v>12978-32</v>
          </cell>
          <cell r="B4150" t="str">
            <v>C</v>
          </cell>
          <cell r="C4150" t="str">
            <v>Closed</v>
          </cell>
          <cell r="D4150" t="str">
            <v>G - FIP target - INIIOA</v>
          </cell>
          <cell r="E4150" t="str">
            <v>Jude Keya</v>
          </cell>
          <cell r="F4150">
            <v>73050</v>
          </cell>
        </row>
        <row r="4151">
          <cell r="A4151" t="str">
            <v>12978-33</v>
          </cell>
          <cell r="B4151" t="str">
            <v>C</v>
          </cell>
          <cell r="C4151" t="str">
            <v>Closed</v>
          </cell>
          <cell r="D4151" t="str">
            <v>G - FIP target - INCFIR</v>
          </cell>
          <cell r="E4151" t="str">
            <v>Andrew Charles Dyer</v>
          </cell>
          <cell r="F4151">
            <v>73050</v>
          </cell>
        </row>
        <row r="4152">
          <cell r="A4152" t="str">
            <v>12978-34</v>
          </cell>
          <cell r="B4152" t="str">
            <v>C</v>
          </cell>
          <cell r="C4152" t="str">
            <v>Closed</v>
          </cell>
          <cell r="D4152" t="str">
            <v>G - FIP target - INCFMB</v>
          </cell>
          <cell r="E4152" t="str">
            <v>Andrew Charles Dyer</v>
          </cell>
          <cell r="F4152">
            <v>73050</v>
          </cell>
        </row>
        <row r="4153">
          <cell r="A4153" t="str">
            <v>12978-35</v>
          </cell>
          <cell r="B4153" t="str">
            <v>C</v>
          </cell>
          <cell r="C4153" t="str">
            <v>Closed</v>
          </cell>
          <cell r="D4153" t="str">
            <v>G - FIP target - INCFOA</v>
          </cell>
          <cell r="E4153" t="str">
            <v>Jude Keya</v>
          </cell>
          <cell r="F4153">
            <v>73050</v>
          </cell>
        </row>
        <row r="4154">
          <cell r="A4154" t="str">
            <v>12978-36</v>
          </cell>
          <cell r="B4154" t="str">
            <v>C</v>
          </cell>
          <cell r="C4154" t="str">
            <v>Closed</v>
          </cell>
          <cell r="D4154" t="str">
            <v>G - FIP target - INPHPH</v>
          </cell>
          <cell r="E4154" t="str">
            <v>Andrew Charles Dyer</v>
          </cell>
          <cell r="F4154">
            <v>73050</v>
          </cell>
        </row>
        <row r="4155">
          <cell r="A4155" t="str">
            <v>12978-37</v>
          </cell>
          <cell r="B4155" t="str">
            <v>C</v>
          </cell>
          <cell r="C4155" t="str">
            <v>Closed</v>
          </cell>
          <cell r="D4155" t="str">
            <v>G - FIP target - INPHOA</v>
          </cell>
          <cell r="E4155" t="str">
            <v>Jude Keya</v>
          </cell>
          <cell r="F4155">
            <v>73050</v>
          </cell>
        </row>
        <row r="4156">
          <cell r="A4156" t="str">
            <v>12978-38</v>
          </cell>
          <cell r="B4156" t="str">
            <v>C</v>
          </cell>
          <cell r="C4156" t="str">
            <v>Closed</v>
          </cell>
          <cell r="D4156" t="str">
            <v>G - FIP target - REG</v>
          </cell>
          <cell r="E4156" t="str">
            <v>Dean Aron Surtees</v>
          </cell>
          <cell r="F4156">
            <v>73050</v>
          </cell>
        </row>
        <row r="4157">
          <cell r="A4157" t="str">
            <v>12979-10</v>
          </cell>
          <cell r="B4157" t="str">
            <v>N</v>
          </cell>
          <cell r="C4157" t="str">
            <v>Active</v>
          </cell>
          <cell r="D4157" t="str">
            <v>O - Jean Shanks Foundation</v>
          </cell>
          <cell r="E4157" t="str">
            <v>Paris Ataliotis</v>
          </cell>
          <cell r="F4157">
            <v>44196</v>
          </cell>
        </row>
        <row r="4158">
          <cell r="A4158" t="str">
            <v>12980-10</v>
          </cell>
          <cell r="B4158" t="str">
            <v>N</v>
          </cell>
          <cell r="C4158" t="str">
            <v>Active</v>
          </cell>
          <cell r="D4158" t="str">
            <v>CONTRA ACCOUNT ProType F CostC~FIN</v>
          </cell>
          <cell r="E4158" t="str">
            <v>Susan Anne McPheat</v>
          </cell>
          <cell r="F4158">
            <v>73050</v>
          </cell>
        </row>
        <row r="4159">
          <cell r="A4159" t="str">
            <v>12980-11</v>
          </cell>
          <cell r="B4159" t="str">
            <v>N</v>
          </cell>
          <cell r="C4159" t="str">
            <v>Active</v>
          </cell>
          <cell r="D4159" t="str">
            <v>CONTRA ACCOUNT ProType F CostC~INCCCA</v>
          </cell>
          <cell r="E4159" t="str">
            <v>Susan Anne McPheat</v>
          </cell>
          <cell r="F4159">
            <v>73050</v>
          </cell>
        </row>
        <row r="4160">
          <cell r="A4160" t="str">
            <v>12980-12</v>
          </cell>
          <cell r="B4160" t="str">
            <v>N</v>
          </cell>
          <cell r="C4160" t="str">
            <v>Active</v>
          </cell>
          <cell r="D4160" t="str">
            <v>CONTRA ACCOUNT ProType F CostC~INCCCS</v>
          </cell>
          <cell r="E4160" t="str">
            <v>Susan Anne McPheat</v>
          </cell>
          <cell r="F4160">
            <v>73050</v>
          </cell>
        </row>
        <row r="4161">
          <cell r="A4161" t="str">
            <v>12980-13</v>
          </cell>
          <cell r="B4161" t="str">
            <v>N</v>
          </cell>
          <cell r="C4161" t="str">
            <v>Active</v>
          </cell>
          <cell r="D4161" t="str">
            <v>CONTRA ACCOUNT ProType F CostC~INCCNS</v>
          </cell>
          <cell r="E4161" t="str">
            <v>Susan Anne McPheat</v>
          </cell>
          <cell r="F4161">
            <v>73050</v>
          </cell>
        </row>
        <row r="4162">
          <cell r="A4162" t="str">
            <v>12980-14</v>
          </cell>
          <cell r="B4162" t="str">
            <v>N</v>
          </cell>
          <cell r="C4162" t="str">
            <v>Active</v>
          </cell>
          <cell r="D4162" t="str">
            <v>CONTRA ACCOUNT ProType F CostC~INCCOA</v>
          </cell>
          <cell r="E4162" t="str">
            <v>Susan Anne McPheat</v>
          </cell>
          <cell r="F4162">
            <v>73050</v>
          </cell>
        </row>
        <row r="4163">
          <cell r="A4163" t="str">
            <v>12980-15</v>
          </cell>
          <cell r="B4163" t="str">
            <v>N</v>
          </cell>
          <cell r="C4163" t="str">
            <v>Active</v>
          </cell>
          <cell r="D4163" t="str">
            <v>CONTRA ACCOUNT ProType F CostC~INCCVA</v>
          </cell>
          <cell r="E4163" t="str">
            <v>Susan Anne McPheat</v>
          </cell>
          <cell r="F4163">
            <v>73050</v>
          </cell>
        </row>
        <row r="4164">
          <cell r="A4164" t="str">
            <v>12980-16</v>
          </cell>
          <cell r="B4164" t="str">
            <v>N</v>
          </cell>
          <cell r="C4164" t="str">
            <v>Active</v>
          </cell>
          <cell r="D4164" t="str">
            <v>CONTRA ACCOUNT ProType F CostC~INCCVC</v>
          </cell>
          <cell r="E4164" t="str">
            <v>Susan Anne McPheat</v>
          </cell>
          <cell r="F4164">
            <v>73050</v>
          </cell>
        </row>
        <row r="4165">
          <cell r="A4165" t="str">
            <v>12980-17</v>
          </cell>
          <cell r="B4165" t="str">
            <v>N</v>
          </cell>
          <cell r="C4165" t="str">
            <v>Active</v>
          </cell>
          <cell r="D4165" t="str">
            <v>CONTRA ACCOUNT ProType F CostC~INCFOA</v>
          </cell>
          <cell r="E4165" t="str">
            <v>Susan Anne McPheat</v>
          </cell>
          <cell r="F4165">
            <v>73050</v>
          </cell>
        </row>
        <row r="4166">
          <cell r="A4166" t="str">
            <v>12980-18</v>
          </cell>
          <cell r="B4166" t="str">
            <v>N</v>
          </cell>
          <cell r="C4166" t="str">
            <v>Active</v>
          </cell>
          <cell r="D4166" t="str">
            <v>CONTRA ACCOUNT ProType F CostC~INIIII</v>
          </cell>
          <cell r="E4166" t="str">
            <v>Susan Anne McPheat</v>
          </cell>
          <cell r="F4166">
            <v>73050</v>
          </cell>
        </row>
        <row r="4167">
          <cell r="A4167" t="str">
            <v>12980-19</v>
          </cell>
          <cell r="B4167" t="str">
            <v>N</v>
          </cell>
          <cell r="C4167" t="str">
            <v>Active</v>
          </cell>
          <cell r="D4167" t="str">
            <v>CONTRA ACCOUNT ProType F CostC~INIIOA</v>
          </cell>
          <cell r="E4167" t="str">
            <v>Susan Anne McPheat</v>
          </cell>
          <cell r="F4167">
            <v>73050</v>
          </cell>
        </row>
        <row r="4168">
          <cell r="A4168" t="str">
            <v>12980-20</v>
          </cell>
          <cell r="B4168" t="str">
            <v>N</v>
          </cell>
          <cell r="C4168" t="str">
            <v>Active</v>
          </cell>
          <cell r="D4168" t="str">
            <v>CONTRA ACCOUNT ProType F CostC~INMEBE</v>
          </cell>
          <cell r="E4168" t="str">
            <v>Susan Anne McPheat</v>
          </cell>
          <cell r="F4168">
            <v>73050</v>
          </cell>
        </row>
        <row r="4169">
          <cell r="A4169" t="str">
            <v>12980-21</v>
          </cell>
          <cell r="B4169" t="str">
            <v>N</v>
          </cell>
          <cell r="C4169" t="str">
            <v>Active</v>
          </cell>
          <cell r="D4169" t="str">
            <v>CONTRA ACCOUNT ProType F CostC~INMECE</v>
          </cell>
          <cell r="E4169" t="str">
            <v>Susan Anne McPheat</v>
          </cell>
          <cell r="F4169">
            <v>73050</v>
          </cell>
        </row>
        <row r="4170">
          <cell r="A4170" t="str">
            <v>12980-22</v>
          </cell>
          <cell r="B4170" t="str">
            <v>N</v>
          </cell>
          <cell r="C4170" t="str">
            <v>Active</v>
          </cell>
          <cell r="D4170" t="str">
            <v>CONTRA ACCOUNT ProType F CostC~INMEID</v>
          </cell>
          <cell r="E4170" t="str">
            <v>Susan Anne McPheat</v>
          </cell>
          <cell r="F4170">
            <v>73050</v>
          </cell>
        </row>
        <row r="4171">
          <cell r="A4171" t="str">
            <v>12980-23</v>
          </cell>
          <cell r="B4171" t="str">
            <v>N</v>
          </cell>
          <cell r="C4171" t="str">
            <v>Active</v>
          </cell>
          <cell r="D4171" t="str">
            <v>CONTRA ACCOUNT ProType F CostC~INMEOA</v>
          </cell>
          <cell r="E4171" t="str">
            <v>Susan Anne McPheat</v>
          </cell>
          <cell r="F4171">
            <v>73050</v>
          </cell>
        </row>
        <row r="4172">
          <cell r="A4172" t="str">
            <v>12980-24</v>
          </cell>
          <cell r="B4172" t="str">
            <v>N</v>
          </cell>
          <cell r="C4172" t="str">
            <v>Active</v>
          </cell>
          <cell r="D4172" t="str">
            <v>CONTRA ACCOUNT ProType F CostC~INPHPH</v>
          </cell>
          <cell r="E4172" t="str">
            <v>Susan Anne McPheat</v>
          </cell>
          <cell r="F4172">
            <v>73050</v>
          </cell>
        </row>
        <row r="4173">
          <cell r="A4173" t="str">
            <v>12980-25</v>
          </cell>
          <cell r="B4173" t="str">
            <v>N</v>
          </cell>
          <cell r="C4173" t="str">
            <v>Active</v>
          </cell>
          <cell r="D4173" t="str">
            <v>CONTRA ACCOUNT ProType F CostC~JRO</v>
          </cell>
          <cell r="E4173" t="str">
            <v>Susan Anne McPheat</v>
          </cell>
          <cell r="F4173">
            <v>73050</v>
          </cell>
        </row>
        <row r="4174">
          <cell r="A4174" t="str">
            <v>12980-26</v>
          </cell>
          <cell r="B4174" t="str">
            <v>N</v>
          </cell>
          <cell r="C4174" t="str">
            <v>Active</v>
          </cell>
          <cell r="D4174" t="str">
            <v>CONTRA ACCOUNT ProType F CostC~SGUL</v>
          </cell>
          <cell r="E4174" t="str">
            <v>Susan Anne McPheat</v>
          </cell>
          <cell r="F4174">
            <v>73050</v>
          </cell>
        </row>
        <row r="4175">
          <cell r="A4175" t="str">
            <v>12980-27</v>
          </cell>
          <cell r="B4175" t="str">
            <v>C</v>
          </cell>
          <cell r="C4175" t="str">
            <v>Closed</v>
          </cell>
          <cell r="D4175" t="str">
            <v>CONTRA ACCOUNT ProType N CostC~NHS</v>
          </cell>
          <cell r="E4175" t="str">
            <v>Susan Anne McPheat</v>
          </cell>
          <cell r="F4175">
            <v>73050</v>
          </cell>
        </row>
        <row r="4176">
          <cell r="A4176" t="str">
            <v>12980-28</v>
          </cell>
          <cell r="B4176" t="str">
            <v>N</v>
          </cell>
          <cell r="C4176" t="str">
            <v>Active</v>
          </cell>
          <cell r="D4176" t="str">
            <v>CONTRA ACCOUNT ProType N CostC~INCCCA</v>
          </cell>
          <cell r="E4176" t="str">
            <v>Susan Anne McPheat</v>
          </cell>
          <cell r="F4176">
            <v>73050</v>
          </cell>
        </row>
        <row r="4177">
          <cell r="A4177" t="str">
            <v>12980-29</v>
          </cell>
          <cell r="B4177" t="str">
            <v>N</v>
          </cell>
          <cell r="C4177" t="str">
            <v>Active</v>
          </cell>
          <cell r="D4177" t="str">
            <v>CONTRA ACCOUNT ProType N CostC~INCCCS</v>
          </cell>
          <cell r="E4177" t="str">
            <v>Susan Anne McPheat</v>
          </cell>
          <cell r="F4177">
            <v>73050</v>
          </cell>
        </row>
        <row r="4178">
          <cell r="A4178" t="str">
            <v>12980-30</v>
          </cell>
          <cell r="B4178" t="str">
            <v>N</v>
          </cell>
          <cell r="C4178" t="str">
            <v>Active</v>
          </cell>
          <cell r="D4178" t="str">
            <v>CONTRA ACCOUNT ProType N CostC~INCCNS</v>
          </cell>
          <cell r="E4178" t="str">
            <v>Susan Anne McPheat</v>
          </cell>
          <cell r="F4178">
            <v>73050</v>
          </cell>
        </row>
        <row r="4179">
          <cell r="A4179" t="str">
            <v>12980-31</v>
          </cell>
          <cell r="B4179" t="str">
            <v>N</v>
          </cell>
          <cell r="C4179" t="str">
            <v>Active</v>
          </cell>
          <cell r="D4179" t="str">
            <v>CONTRA ACCOUNT ProType N CostC~INCCOA</v>
          </cell>
          <cell r="E4179" t="str">
            <v>Susan Anne McPheat</v>
          </cell>
          <cell r="F4179">
            <v>73050</v>
          </cell>
        </row>
        <row r="4180">
          <cell r="A4180" t="str">
            <v>12980-32</v>
          </cell>
          <cell r="B4180" t="str">
            <v>N</v>
          </cell>
          <cell r="C4180" t="str">
            <v>Active</v>
          </cell>
          <cell r="D4180" t="str">
            <v>CONTRA ACCOUNT ProType N CostC~INCCVA</v>
          </cell>
          <cell r="E4180" t="str">
            <v>Susan Anne McPheat</v>
          </cell>
          <cell r="F4180">
            <v>73050</v>
          </cell>
        </row>
        <row r="4181">
          <cell r="A4181" t="str">
            <v>12980-33</v>
          </cell>
          <cell r="B4181" t="str">
            <v>C</v>
          </cell>
          <cell r="C4181" t="str">
            <v>Closed</v>
          </cell>
          <cell r="D4181" t="str">
            <v>CONTRA ACCOUNT ProType N CostC~INCFCR</v>
          </cell>
          <cell r="E4181" t="str">
            <v>Susan Anne McPheat</v>
          </cell>
          <cell r="F4181">
            <v>73050</v>
          </cell>
        </row>
        <row r="4182">
          <cell r="A4182" t="str">
            <v>12980-34</v>
          </cell>
          <cell r="B4182" t="str">
            <v>N</v>
          </cell>
          <cell r="C4182" t="str">
            <v>Active</v>
          </cell>
          <cell r="D4182" t="str">
            <v>CONTRA ACCOUNT ProType N CostC~INCFOA</v>
          </cell>
          <cell r="E4182" t="str">
            <v>Susan Anne McPheat</v>
          </cell>
          <cell r="F4182">
            <v>73050</v>
          </cell>
        </row>
        <row r="4183">
          <cell r="A4183" t="str">
            <v>12980-35</v>
          </cell>
          <cell r="B4183" t="str">
            <v>N</v>
          </cell>
          <cell r="C4183" t="str">
            <v>Active</v>
          </cell>
          <cell r="D4183" t="str">
            <v>CONTRA ACCOUNT ProType N CostC~INIIII</v>
          </cell>
          <cell r="E4183" t="str">
            <v>Susan Anne McPheat</v>
          </cell>
          <cell r="F4183">
            <v>73050</v>
          </cell>
        </row>
        <row r="4184">
          <cell r="A4184" t="str">
            <v>12980-36</v>
          </cell>
          <cell r="B4184" t="str">
            <v>N</v>
          </cell>
          <cell r="C4184" t="str">
            <v>Active</v>
          </cell>
          <cell r="D4184" t="str">
            <v>CONTRA ACCOUNT ProType N CostC~INMEBE</v>
          </cell>
          <cell r="E4184" t="str">
            <v>Susan Anne McPheat</v>
          </cell>
          <cell r="F4184">
            <v>73050</v>
          </cell>
        </row>
        <row r="4185">
          <cell r="A4185" t="str">
            <v>12980-37</v>
          </cell>
          <cell r="B4185" t="str">
            <v>N</v>
          </cell>
          <cell r="C4185" t="str">
            <v>Active</v>
          </cell>
          <cell r="D4185" t="str">
            <v>CONTRA ACCOUNT ProType N CostC~INMECE</v>
          </cell>
          <cell r="E4185" t="str">
            <v>Susan Anne McPheat</v>
          </cell>
          <cell r="F4185">
            <v>73050</v>
          </cell>
        </row>
        <row r="4186">
          <cell r="A4186" t="str">
            <v>12980-38</v>
          </cell>
          <cell r="B4186" t="str">
            <v>N</v>
          </cell>
          <cell r="C4186" t="str">
            <v>Active</v>
          </cell>
          <cell r="D4186" t="str">
            <v>CONTRA ACCOUNT ProType N CostC~JRO</v>
          </cell>
          <cell r="E4186" t="str">
            <v>Susan Anne McPheat</v>
          </cell>
          <cell r="F4186">
            <v>73050</v>
          </cell>
        </row>
        <row r="4187">
          <cell r="A4187" t="str">
            <v>12980-39</v>
          </cell>
          <cell r="B4187" t="str">
            <v>N</v>
          </cell>
          <cell r="C4187" t="str">
            <v>Active</v>
          </cell>
          <cell r="D4187" t="str">
            <v>CONTRA ACCOUNT ProType N CostC~SGUL</v>
          </cell>
          <cell r="E4187" t="str">
            <v>Susan Anne McPheat</v>
          </cell>
          <cell r="F4187">
            <v>73050</v>
          </cell>
        </row>
        <row r="4188">
          <cell r="A4188" t="str">
            <v>12980-40</v>
          </cell>
          <cell r="B4188" t="str">
            <v>C</v>
          </cell>
          <cell r="C4188" t="str">
            <v>Closed</v>
          </cell>
          <cell r="D4188" t="str">
            <v>CONTRA ACCOUNT ProType O CostC~AHN</v>
          </cell>
          <cell r="E4188" t="str">
            <v>Susan Anne McPheat</v>
          </cell>
          <cell r="F4188">
            <v>73050</v>
          </cell>
        </row>
        <row r="4189">
          <cell r="A4189" t="str">
            <v>12980-41</v>
          </cell>
          <cell r="B4189" t="str">
            <v>N</v>
          </cell>
          <cell r="C4189" t="str">
            <v>Active</v>
          </cell>
          <cell r="D4189" t="str">
            <v>CONTRA ACCOUNT ProType O CostC~CEN</v>
          </cell>
          <cell r="E4189" t="str">
            <v>Susan Anne McPheat</v>
          </cell>
          <cell r="F4189">
            <v>73050</v>
          </cell>
        </row>
        <row r="4190">
          <cell r="A4190" t="str">
            <v>12980-42</v>
          </cell>
          <cell r="B4190" t="str">
            <v>N</v>
          </cell>
          <cell r="C4190" t="str">
            <v>Active</v>
          </cell>
          <cell r="D4190" t="str">
            <v>CONTRA ACCOUNT ProType O CostC~ENT</v>
          </cell>
          <cell r="E4190" t="str">
            <v>Susan Anne McPheat</v>
          </cell>
          <cell r="F4190">
            <v>73050</v>
          </cell>
        </row>
        <row r="4191">
          <cell r="A4191" t="str">
            <v>12980-43</v>
          </cell>
          <cell r="B4191" t="str">
            <v>N</v>
          </cell>
          <cell r="C4191" t="str">
            <v>Active</v>
          </cell>
          <cell r="D4191" t="str">
            <v>CONTRA ACCOUNT ProType O CostC~FIN</v>
          </cell>
          <cell r="E4191" t="str">
            <v>Susan Anne McPheat</v>
          </cell>
          <cell r="F4191">
            <v>73050</v>
          </cell>
        </row>
        <row r="4192">
          <cell r="A4192" t="str">
            <v>12980-44</v>
          </cell>
          <cell r="B4192" t="str">
            <v>C</v>
          </cell>
          <cell r="C4192" t="str">
            <v>Closed</v>
          </cell>
          <cell r="D4192" t="str">
            <v>CONTRA ACCOUNT ProType O CostC~FS</v>
          </cell>
          <cell r="E4192" t="str">
            <v>Susan Anne McPheat</v>
          </cell>
          <cell r="F4192">
            <v>73050</v>
          </cell>
        </row>
        <row r="4193">
          <cell r="A4193" t="str">
            <v>12980-45</v>
          </cell>
          <cell r="B4193" t="str">
            <v>N</v>
          </cell>
          <cell r="C4193" t="str">
            <v>Active</v>
          </cell>
          <cell r="D4193" t="str">
            <v>CONTRA ACCOUNT ProType O CostC~INCCCA</v>
          </cell>
          <cell r="E4193" t="str">
            <v>Susan Anne McPheat</v>
          </cell>
          <cell r="F4193">
            <v>73050</v>
          </cell>
        </row>
        <row r="4194">
          <cell r="A4194" t="str">
            <v>12980-46</v>
          </cell>
          <cell r="B4194" t="str">
            <v>N</v>
          </cell>
          <cell r="C4194" t="str">
            <v>Active</v>
          </cell>
          <cell r="D4194" t="str">
            <v>CONTRA ACCOUNT ProType O CostC~INCCCS</v>
          </cell>
          <cell r="E4194" t="str">
            <v>Susan Anne McPheat</v>
          </cell>
          <cell r="F4194">
            <v>73050</v>
          </cell>
        </row>
        <row r="4195">
          <cell r="A4195" t="str">
            <v>12980-47</v>
          </cell>
          <cell r="B4195" t="str">
            <v>N</v>
          </cell>
          <cell r="C4195" t="str">
            <v>Active</v>
          </cell>
          <cell r="D4195" t="str">
            <v>CONTRA ACCOUNT ProType O CostC~INCCNS</v>
          </cell>
          <cell r="E4195" t="str">
            <v>Susan Anne McPheat</v>
          </cell>
          <cell r="F4195">
            <v>73050</v>
          </cell>
        </row>
        <row r="4196">
          <cell r="A4196" t="str">
            <v>12980-48</v>
          </cell>
          <cell r="B4196" t="str">
            <v>N</v>
          </cell>
          <cell r="C4196" t="str">
            <v>Active</v>
          </cell>
          <cell r="D4196" t="str">
            <v>CONTRA ACCOUNT ProType O CostC~INCCOA</v>
          </cell>
          <cell r="E4196" t="str">
            <v>Susan Anne McPheat</v>
          </cell>
          <cell r="F4196">
            <v>73050</v>
          </cell>
        </row>
        <row r="4197">
          <cell r="A4197" t="str">
            <v>12980-49</v>
          </cell>
          <cell r="B4197" t="str">
            <v>N</v>
          </cell>
          <cell r="C4197" t="str">
            <v>Active</v>
          </cell>
          <cell r="D4197" t="str">
            <v>CONTRA ACCOUNT ProType O CostC~INCCVA</v>
          </cell>
          <cell r="E4197" t="str">
            <v>Susan Anne McPheat</v>
          </cell>
          <cell r="F4197">
            <v>73050</v>
          </cell>
        </row>
        <row r="4198">
          <cell r="A4198" t="str">
            <v>12980-50</v>
          </cell>
          <cell r="B4198" t="str">
            <v>N</v>
          </cell>
          <cell r="C4198" t="str">
            <v>Active</v>
          </cell>
          <cell r="D4198" t="str">
            <v>CONTRA ACCOUNT ProType O CostC~INCFBR</v>
          </cell>
          <cell r="E4198" t="str">
            <v>Susan Anne McPheat</v>
          </cell>
          <cell r="F4198">
            <v>73050</v>
          </cell>
        </row>
        <row r="4199">
          <cell r="A4199" t="str">
            <v>12980-51</v>
          </cell>
          <cell r="B4199" t="str">
            <v>N</v>
          </cell>
          <cell r="C4199" t="str">
            <v>Active</v>
          </cell>
          <cell r="D4199" t="str">
            <v>CONTRA ACCOUNT ProType O CostC~INCFOA</v>
          </cell>
          <cell r="E4199" t="str">
            <v>Susan Anne McPheat</v>
          </cell>
          <cell r="F4199">
            <v>73050</v>
          </cell>
        </row>
        <row r="4200">
          <cell r="A4200" t="str">
            <v>12980-52</v>
          </cell>
          <cell r="B4200" t="str">
            <v>N</v>
          </cell>
          <cell r="C4200" t="str">
            <v>Active</v>
          </cell>
          <cell r="D4200" t="str">
            <v>CONTRA ACCOUNT ProType O CostC~INIIII</v>
          </cell>
          <cell r="E4200" t="str">
            <v>Susan Anne McPheat</v>
          </cell>
          <cell r="F4200">
            <v>73050</v>
          </cell>
        </row>
        <row r="4201">
          <cell r="A4201" t="str">
            <v>12980-53</v>
          </cell>
          <cell r="B4201" t="str">
            <v>N</v>
          </cell>
          <cell r="C4201" t="str">
            <v>Active</v>
          </cell>
          <cell r="D4201" t="str">
            <v>CONTRA ACCOUNT ProType O CostC~INMEBE</v>
          </cell>
          <cell r="E4201" t="str">
            <v>Susan Anne McPheat</v>
          </cell>
          <cell r="F4201">
            <v>73050</v>
          </cell>
        </row>
        <row r="4202">
          <cell r="A4202" t="str">
            <v>12980-54</v>
          </cell>
          <cell r="B4202" t="str">
            <v>N</v>
          </cell>
          <cell r="C4202" t="str">
            <v>Active</v>
          </cell>
          <cell r="D4202" t="str">
            <v>CONTRA ACCOUNT ProType O CostC~INMECE</v>
          </cell>
          <cell r="E4202" t="str">
            <v>Susan Anne McPheat</v>
          </cell>
          <cell r="F4202">
            <v>73050</v>
          </cell>
        </row>
        <row r="4203">
          <cell r="A4203" t="str">
            <v>12980-55</v>
          </cell>
          <cell r="B4203" t="str">
            <v>N</v>
          </cell>
          <cell r="C4203" t="str">
            <v>Active</v>
          </cell>
          <cell r="D4203" t="str">
            <v>CONTRA ACCOUNT ProType O CostC~INMEID</v>
          </cell>
          <cell r="E4203" t="str">
            <v>Susan Anne McPheat</v>
          </cell>
          <cell r="F4203">
            <v>73050</v>
          </cell>
        </row>
        <row r="4204">
          <cell r="A4204" t="str">
            <v>12980-56</v>
          </cell>
          <cell r="B4204" t="str">
            <v>N</v>
          </cell>
          <cell r="C4204" t="str">
            <v>Active</v>
          </cell>
          <cell r="D4204" t="str">
            <v>CONTRA ACCOUNT ProType O CostC~INMEOA</v>
          </cell>
          <cell r="E4204" t="str">
            <v>Susan Anne McPheat</v>
          </cell>
          <cell r="F4204">
            <v>73050</v>
          </cell>
        </row>
        <row r="4205">
          <cell r="A4205" t="str">
            <v>12980-57</v>
          </cell>
          <cell r="B4205" t="str">
            <v>N</v>
          </cell>
          <cell r="C4205" t="str">
            <v>Active</v>
          </cell>
          <cell r="D4205" t="str">
            <v>CONTRA ACCOUNT ProType O CostC~JRO</v>
          </cell>
          <cell r="E4205" t="str">
            <v>Susan Anne McPheat</v>
          </cell>
          <cell r="F4205">
            <v>73050</v>
          </cell>
        </row>
        <row r="4206">
          <cell r="A4206" t="str">
            <v>12980-58</v>
          </cell>
          <cell r="B4206" t="str">
            <v>N</v>
          </cell>
          <cell r="C4206" t="str">
            <v>Active</v>
          </cell>
          <cell r="D4206" t="str">
            <v>CONTRA ACCOUNT ProType O CostC~LIB</v>
          </cell>
          <cell r="E4206" t="str">
            <v>Susan Anne McPheat</v>
          </cell>
          <cell r="F4206">
            <v>73050</v>
          </cell>
        </row>
        <row r="4207">
          <cell r="A4207" t="str">
            <v>12980-59</v>
          </cell>
          <cell r="B4207" t="str">
            <v>N</v>
          </cell>
          <cell r="C4207" t="str">
            <v>Active</v>
          </cell>
          <cell r="D4207" t="str">
            <v>CONTRA ACCOUNT ProType O CostC~PRIN</v>
          </cell>
          <cell r="E4207" t="str">
            <v>Susan Anne McPheat</v>
          </cell>
          <cell r="F4207">
            <v>73050</v>
          </cell>
        </row>
        <row r="4208">
          <cell r="A4208" t="str">
            <v>12980-60</v>
          </cell>
          <cell r="B4208" t="str">
            <v>N</v>
          </cell>
          <cell r="C4208" t="str">
            <v>Active</v>
          </cell>
          <cell r="D4208" t="str">
            <v>CONTRA ACCOUNT ProType O CostC~SS</v>
          </cell>
          <cell r="E4208" t="str">
            <v>Susan Anne McPheat</v>
          </cell>
          <cell r="F4208">
            <v>73050</v>
          </cell>
        </row>
        <row r="4209">
          <cell r="A4209" t="str">
            <v>12980-61</v>
          </cell>
          <cell r="B4209" t="str">
            <v>N</v>
          </cell>
          <cell r="C4209" t="str">
            <v>Active</v>
          </cell>
          <cell r="D4209" t="str">
            <v>CONTRA ACCOUNT ProType O CostC~SGUL</v>
          </cell>
          <cell r="E4209" t="str">
            <v>Susan Anne McPheat</v>
          </cell>
          <cell r="F4209">
            <v>73050</v>
          </cell>
        </row>
        <row r="4210">
          <cell r="A4210" t="str">
            <v>12980-62</v>
          </cell>
          <cell r="B4210" t="str">
            <v>N</v>
          </cell>
          <cell r="C4210" t="str">
            <v>Active</v>
          </cell>
          <cell r="D4210" t="str">
            <v>CONTRA ACCOUNT ProType N1 CostC~JRO</v>
          </cell>
          <cell r="E4210" t="str">
            <v>Susan Anne McPheat</v>
          </cell>
          <cell r="F4210">
            <v>73050</v>
          </cell>
        </row>
        <row r="4211">
          <cell r="A4211" t="str">
            <v>12980-63</v>
          </cell>
          <cell r="B4211" t="str">
            <v>N</v>
          </cell>
          <cell r="C4211" t="str">
            <v>Active</v>
          </cell>
          <cell r="D4211" t="str">
            <v>CONTRA ACCOUNT ProType N1 CostC~INIIII</v>
          </cell>
          <cell r="E4211" t="str">
            <v>Susan Anne McPheat</v>
          </cell>
          <cell r="F4211">
            <v>73050</v>
          </cell>
        </row>
        <row r="4212">
          <cell r="A4212" t="str">
            <v>12980-64</v>
          </cell>
          <cell r="B4212" t="str">
            <v>C</v>
          </cell>
          <cell r="C4212" t="str">
            <v>Closed</v>
          </cell>
          <cell r="D4212" t="str">
            <v>CONTRA ACCOUNT ProType N1 CostC~INCFCR</v>
          </cell>
          <cell r="E4212" t="str">
            <v>Susan Anne McPheat</v>
          </cell>
          <cell r="F4212">
            <v>73050</v>
          </cell>
        </row>
        <row r="4213">
          <cell r="A4213" t="str">
            <v>12980-65</v>
          </cell>
          <cell r="B4213" t="str">
            <v>N</v>
          </cell>
          <cell r="C4213" t="str">
            <v>Active</v>
          </cell>
          <cell r="D4213" t="str">
            <v>CONTRA ACCOUNT ProType N1 CostC~INMECE</v>
          </cell>
          <cell r="E4213" t="str">
            <v>Susan Anne McPheat</v>
          </cell>
          <cell r="F4213">
            <v>73050</v>
          </cell>
        </row>
        <row r="4214">
          <cell r="A4214" t="str">
            <v>12980-66</v>
          </cell>
          <cell r="B4214" t="str">
            <v>N</v>
          </cell>
          <cell r="C4214" t="str">
            <v>Active</v>
          </cell>
          <cell r="D4214" t="str">
            <v>CONTRA ACCOUNT ProType N CostC~PRIN</v>
          </cell>
          <cell r="E4214" t="str">
            <v>Susan Anne McPheat</v>
          </cell>
          <cell r="F4214">
            <v>73050</v>
          </cell>
        </row>
        <row r="4215">
          <cell r="A4215" t="str">
            <v>12980-67</v>
          </cell>
          <cell r="B4215" t="str">
            <v>N</v>
          </cell>
          <cell r="C4215" t="str">
            <v>Active</v>
          </cell>
          <cell r="D4215" t="str">
            <v>CONTRA ACCOUNT ProType F CostC~INCFBR</v>
          </cell>
          <cell r="E4215" t="str">
            <v>Susan Anne McPheat</v>
          </cell>
          <cell r="F4215">
            <v>73050</v>
          </cell>
        </row>
        <row r="4216">
          <cell r="A4216" t="str">
            <v>12980-68</v>
          </cell>
          <cell r="B4216" t="str">
            <v>N</v>
          </cell>
          <cell r="C4216" t="str">
            <v>Active</v>
          </cell>
          <cell r="D4216" t="str">
            <v>CONTRA ACCOUNT ProType N CostC~INMECE</v>
          </cell>
          <cell r="E4216" t="str">
            <v>Susan Anne McPheat</v>
          </cell>
          <cell r="F4216">
            <v>73050</v>
          </cell>
        </row>
        <row r="4217">
          <cell r="A4217" t="str">
            <v>12980-69</v>
          </cell>
          <cell r="B4217" t="str">
            <v>N</v>
          </cell>
          <cell r="C4217" t="str">
            <v>Active</v>
          </cell>
          <cell r="D4217" t="str">
            <v>CONTRA ACCOUNT ProType F CostC~INPHPH</v>
          </cell>
          <cell r="E4217" t="str">
            <v>Susan Anne McPheat</v>
          </cell>
          <cell r="F4217">
            <v>73050</v>
          </cell>
        </row>
        <row r="4218">
          <cell r="A4218" t="str">
            <v>12980-70</v>
          </cell>
          <cell r="B4218" t="str">
            <v>N</v>
          </cell>
          <cell r="C4218" t="str">
            <v>Active</v>
          </cell>
          <cell r="D4218" t="str">
            <v>CONTRA ACCOUNT ProType N CostC~INMEID</v>
          </cell>
          <cell r="E4218" t="str">
            <v>Susan Anne McPheat</v>
          </cell>
          <cell r="F4218">
            <v>73050</v>
          </cell>
        </row>
        <row r="4219">
          <cell r="A4219" t="str">
            <v>12980-71</v>
          </cell>
          <cell r="B4219" t="str">
            <v>N</v>
          </cell>
          <cell r="C4219" t="str">
            <v>Active</v>
          </cell>
          <cell r="D4219" t="str">
            <v>CONTRA ACCOUNT ProType N CostC~INPHOA</v>
          </cell>
          <cell r="E4219" t="str">
            <v>Susan Anne McPheat</v>
          </cell>
          <cell r="F4219">
            <v>73050</v>
          </cell>
        </row>
        <row r="4220">
          <cell r="A4220" t="str">
            <v>12980-72</v>
          </cell>
          <cell r="B4220" t="str">
            <v>N</v>
          </cell>
          <cell r="C4220" t="str">
            <v>Active</v>
          </cell>
          <cell r="D4220" t="str">
            <v>CONTRA ACCOUNT ProType N CostC~INPHPH</v>
          </cell>
          <cell r="E4220" t="str">
            <v>Susan Anne McPheat</v>
          </cell>
          <cell r="F4220">
            <v>73050</v>
          </cell>
        </row>
        <row r="4221">
          <cell r="A4221" t="str">
            <v>12980-73</v>
          </cell>
          <cell r="B4221" t="str">
            <v>N</v>
          </cell>
          <cell r="C4221" t="str">
            <v>Active</v>
          </cell>
          <cell r="D4221" t="str">
            <v>CONTRA ACCOUNT ProType F CostC~INCCCA</v>
          </cell>
          <cell r="E4221" t="str">
            <v>Susan Anne McPheat</v>
          </cell>
          <cell r="F4221">
            <v>73050</v>
          </cell>
        </row>
        <row r="4222">
          <cell r="A4222" t="str">
            <v>12980-74</v>
          </cell>
          <cell r="B4222" t="str">
            <v>N</v>
          </cell>
          <cell r="C4222" t="str">
            <v>Active</v>
          </cell>
          <cell r="D4222" t="str">
            <v>CONTRA ACCOUNT ProType F CostC~INCCOA</v>
          </cell>
          <cell r="E4222" t="str">
            <v>Susan Anne McPheat</v>
          </cell>
          <cell r="F4222">
            <v>73050</v>
          </cell>
        </row>
        <row r="4223">
          <cell r="A4223" t="str">
            <v>12980-75</v>
          </cell>
          <cell r="B4223" t="str">
            <v>N</v>
          </cell>
          <cell r="C4223" t="str">
            <v>Active</v>
          </cell>
          <cell r="D4223" t="str">
            <v>CONTRA ACCOUNT ProType F CostC~INCFIR</v>
          </cell>
          <cell r="E4223" t="str">
            <v>Susan Anne McPheat</v>
          </cell>
          <cell r="F4223">
            <v>73050</v>
          </cell>
        </row>
        <row r="4224">
          <cell r="A4224" t="str">
            <v>12980-76</v>
          </cell>
          <cell r="B4224" t="str">
            <v>N</v>
          </cell>
          <cell r="C4224" t="str">
            <v>Active</v>
          </cell>
          <cell r="D4224" t="str">
            <v>CONTRA ACCOUNT ProType F CostC~INIIOA</v>
          </cell>
          <cell r="E4224" t="str">
            <v>Susan Anne McPheat</v>
          </cell>
          <cell r="F4224">
            <v>73050</v>
          </cell>
        </row>
        <row r="4225">
          <cell r="A4225" t="str">
            <v>12980-77</v>
          </cell>
          <cell r="B4225" t="str">
            <v>N</v>
          </cell>
          <cell r="C4225" t="str">
            <v>Active</v>
          </cell>
          <cell r="D4225" t="str">
            <v>CONTRA ACCOUNT ProType F CostC~INMEBE</v>
          </cell>
          <cell r="E4225" t="str">
            <v>Susan Anne McPheat</v>
          </cell>
          <cell r="F4225">
            <v>73050</v>
          </cell>
        </row>
        <row r="4226">
          <cell r="A4226" t="str">
            <v>12980-78</v>
          </cell>
          <cell r="B4226" t="str">
            <v>N</v>
          </cell>
          <cell r="C4226" t="str">
            <v>Active</v>
          </cell>
          <cell r="D4226" t="str">
            <v>CONTRA ACCOUNT ProType F CostC~INMECE</v>
          </cell>
          <cell r="E4226" t="str">
            <v>Susan Anne McPheat</v>
          </cell>
          <cell r="F4226">
            <v>73050</v>
          </cell>
        </row>
        <row r="4227">
          <cell r="A4227" t="str">
            <v>12980-79</v>
          </cell>
          <cell r="B4227" t="str">
            <v>N</v>
          </cell>
          <cell r="C4227" t="str">
            <v>Active</v>
          </cell>
          <cell r="D4227" t="str">
            <v>CONTRA ACCOUNT ProType O CostC~INIIOA</v>
          </cell>
          <cell r="E4227" t="str">
            <v>Susan Anne McPheat</v>
          </cell>
          <cell r="F4227">
            <v>73050</v>
          </cell>
        </row>
        <row r="4228">
          <cell r="A4228" t="str">
            <v>12980-80</v>
          </cell>
          <cell r="B4228" t="str">
            <v>N</v>
          </cell>
          <cell r="C4228" t="str">
            <v>Active</v>
          </cell>
          <cell r="D4228" t="str">
            <v>CONTRA ACCOUNT ProType N CostC~INCCVC</v>
          </cell>
          <cell r="E4228" t="str">
            <v>Susan Anne McPheat</v>
          </cell>
          <cell r="F4228">
            <v>73050</v>
          </cell>
        </row>
        <row r="4229">
          <cell r="A4229" t="str">
            <v>12980-81</v>
          </cell>
          <cell r="B4229" t="str">
            <v>N</v>
          </cell>
          <cell r="C4229" t="str">
            <v>Active</v>
          </cell>
          <cell r="D4229" t="str">
            <v>CONTRA ACCOUNT ProType F CostC~INIIII</v>
          </cell>
          <cell r="E4229" t="str">
            <v>Susan Anne McPheat</v>
          </cell>
          <cell r="F4229">
            <v>73050</v>
          </cell>
        </row>
        <row r="4230">
          <cell r="A4230" t="str">
            <v>12980-82</v>
          </cell>
          <cell r="B4230" t="str">
            <v>N</v>
          </cell>
          <cell r="C4230" t="str">
            <v>Active</v>
          </cell>
          <cell r="D4230" t="str">
            <v>CONTRA ACCOUNT ProType O CostC~INPHPH</v>
          </cell>
          <cell r="E4230" t="str">
            <v>Susan Anne McPheat</v>
          </cell>
          <cell r="F4230">
            <v>73050</v>
          </cell>
        </row>
        <row r="4231">
          <cell r="A4231" t="str">
            <v>12980-83</v>
          </cell>
          <cell r="B4231" t="str">
            <v>N</v>
          </cell>
          <cell r="C4231" t="str">
            <v>Active</v>
          </cell>
          <cell r="D4231" t="str">
            <v>CONTRA ACCOUNT ProType O CostC~IDO</v>
          </cell>
          <cell r="E4231" t="str">
            <v>Susan Anne McPheat</v>
          </cell>
          <cell r="F4231">
            <v>73050</v>
          </cell>
        </row>
        <row r="4232">
          <cell r="A4232" t="str">
            <v>12980-84</v>
          </cell>
          <cell r="B4232" t="str">
            <v>C</v>
          </cell>
          <cell r="C4232" t="str">
            <v>Closed</v>
          </cell>
          <cell r="D4232" t="str">
            <v>CONTRA ACCOUNT ProType O CostC~SS</v>
          </cell>
          <cell r="E4232" t="str">
            <v>Andrew Charles Dyer</v>
          </cell>
          <cell r="F4232">
            <v>73050</v>
          </cell>
        </row>
        <row r="4233">
          <cell r="A4233" t="str">
            <v>12980-85</v>
          </cell>
          <cell r="B4233" t="str">
            <v>N</v>
          </cell>
          <cell r="C4233" t="str">
            <v>Active</v>
          </cell>
          <cell r="D4233" t="str">
            <v>CONTRA ACCOUNT ProType N CostC~INMEOA</v>
          </cell>
          <cell r="E4233" t="str">
            <v>Susan Anne McPheat</v>
          </cell>
          <cell r="F4233">
            <v>73050</v>
          </cell>
        </row>
        <row r="4234">
          <cell r="A4234" t="str">
            <v>12980-86</v>
          </cell>
          <cell r="B4234" t="str">
            <v>N</v>
          </cell>
          <cell r="C4234" t="str">
            <v>Active</v>
          </cell>
          <cell r="D4234" t="str">
            <v>CONTRA ACCOUNT ProType K - INCC</v>
          </cell>
          <cell r="E4234" t="str">
            <v>Susan Anne McPheat</v>
          </cell>
          <cell r="F4234">
            <v>73050</v>
          </cell>
        </row>
        <row r="4235">
          <cell r="A4235" t="str">
            <v>12980-87</v>
          </cell>
          <cell r="B4235" t="str">
            <v>N</v>
          </cell>
          <cell r="C4235" t="str">
            <v>Active</v>
          </cell>
          <cell r="D4235" t="str">
            <v>CONTRA ACCOUNT ProType K - INII</v>
          </cell>
          <cell r="E4235" t="str">
            <v>Susan Anne McPheat</v>
          </cell>
          <cell r="F4235">
            <v>73050</v>
          </cell>
        </row>
        <row r="4236">
          <cell r="A4236" t="str">
            <v>12980-88</v>
          </cell>
          <cell r="B4236" t="str">
            <v>N</v>
          </cell>
          <cell r="C4236" t="str">
            <v>Active</v>
          </cell>
          <cell r="D4236" t="str">
            <v>CONTRA ACCOUNT ProType K - INPH</v>
          </cell>
          <cell r="E4236" t="str">
            <v>Susan Anne McPheat</v>
          </cell>
          <cell r="F4236">
            <v>73050</v>
          </cell>
        </row>
        <row r="4237">
          <cell r="A4237" t="str">
            <v>12980-89</v>
          </cell>
          <cell r="B4237" t="str">
            <v>N</v>
          </cell>
          <cell r="C4237" t="str">
            <v>Active</v>
          </cell>
          <cell r="D4237" t="str">
            <v>CONTRA ACCOUNT ProType K - INME</v>
          </cell>
          <cell r="E4237" t="str">
            <v>Susan Anne McPheat</v>
          </cell>
          <cell r="F4237">
            <v>73050</v>
          </cell>
        </row>
        <row r="4238">
          <cell r="A4238" t="str">
            <v>12980-90</v>
          </cell>
          <cell r="B4238" t="str">
            <v>N</v>
          </cell>
          <cell r="C4238" t="str">
            <v>Active</v>
          </cell>
          <cell r="D4238" t="str">
            <v>CONTRA ACCOUNT ProType F CostC~JF</v>
          </cell>
          <cell r="E4238" t="str">
            <v>Susan Anne McPheat</v>
          </cell>
          <cell r="F4238">
            <v>73050</v>
          </cell>
        </row>
        <row r="4239">
          <cell r="A4239" t="str">
            <v>12980-91</v>
          </cell>
          <cell r="B4239" t="str">
            <v>N</v>
          </cell>
          <cell r="C4239" t="str">
            <v>Active</v>
          </cell>
          <cell r="D4239" t="str">
            <v>CONTRA ACCOUNT ProType F CostC~ PRIN</v>
          </cell>
          <cell r="E4239" t="str">
            <v>Susan Anne McPheat</v>
          </cell>
          <cell r="F4239">
            <v>73050</v>
          </cell>
        </row>
        <row r="4240">
          <cell r="A4240" t="str">
            <v>12980-92</v>
          </cell>
          <cell r="B4240" t="str">
            <v>C</v>
          </cell>
          <cell r="C4240" t="str">
            <v>Closed</v>
          </cell>
          <cell r="D4240" t="str">
            <v>CONTRA ACCOUNT ProType F CostC~ REG</v>
          </cell>
          <cell r="E4240" t="str">
            <v>Niccolo Alberto Elia Venanzi</v>
          </cell>
          <cell r="F4240">
            <v>43054</v>
          </cell>
        </row>
        <row r="4241">
          <cell r="A4241" t="str">
            <v>12980-93</v>
          </cell>
          <cell r="B4241" t="str">
            <v>N</v>
          </cell>
          <cell r="C4241" t="str">
            <v>Active</v>
          </cell>
          <cell r="D4241" t="str">
            <v>CONTRA ACCOUNT ProType F CostC~ WP</v>
          </cell>
          <cell r="E4241" t="str">
            <v>Susan Anne McPheat</v>
          </cell>
          <cell r="F4241">
            <v>73050</v>
          </cell>
        </row>
        <row r="4242">
          <cell r="A4242" t="str">
            <v>12980-94</v>
          </cell>
          <cell r="B4242" t="str">
            <v>N</v>
          </cell>
          <cell r="C4242" t="str">
            <v>Active</v>
          </cell>
          <cell r="D4242" t="str">
            <v>CONTRA ACCOUNT ProType F CostC~ INPHOA</v>
          </cell>
          <cell r="E4242" t="str">
            <v>Susan Anne McPheat</v>
          </cell>
          <cell r="F4242">
            <v>73050</v>
          </cell>
        </row>
        <row r="4243">
          <cell r="A4243" t="str">
            <v>12980-95</v>
          </cell>
          <cell r="B4243" t="str">
            <v>N</v>
          </cell>
          <cell r="C4243" t="str">
            <v>Active</v>
          </cell>
          <cell r="D4243" t="str">
            <v>CONTRA ACCOUNT ProType O CostC~SR</v>
          </cell>
          <cell r="E4243" t="str">
            <v>Susan Anne McPheat</v>
          </cell>
          <cell r="F4243">
            <v>73050</v>
          </cell>
        </row>
        <row r="4244">
          <cell r="A4244" t="str">
            <v>12980-96</v>
          </cell>
          <cell r="B4244" t="str">
            <v>N</v>
          </cell>
          <cell r="C4244" t="str">
            <v>Active</v>
          </cell>
          <cell r="D4244" t="str">
            <v>CONTRA ACCOUNT ProType O CostC~QUALP</v>
          </cell>
          <cell r="E4244" t="str">
            <v>Susan Anne McPheat</v>
          </cell>
          <cell r="F4244">
            <v>73050</v>
          </cell>
        </row>
        <row r="4245">
          <cell r="A4245" t="str">
            <v>12980-97</v>
          </cell>
          <cell r="B4245" t="str">
            <v>N</v>
          </cell>
          <cell r="C4245" t="str">
            <v>Active</v>
          </cell>
          <cell r="D4245" t="str">
            <v>CONTRA ACCOUNT ProType O CostC~INMEPG</v>
          </cell>
          <cell r="E4245" t="str">
            <v>Susan Anne McPheat</v>
          </cell>
          <cell r="F4245">
            <v>73050</v>
          </cell>
        </row>
        <row r="4246">
          <cell r="A4246" t="str">
            <v>12980-98</v>
          </cell>
          <cell r="B4246" t="str">
            <v>N</v>
          </cell>
          <cell r="C4246" t="str">
            <v>Active</v>
          </cell>
          <cell r="D4246" t="str">
            <v>CONTRA ACCOUNT ProType O CostC~INMECI</v>
          </cell>
          <cell r="E4246" t="str">
            <v>Susan Anne McPheat</v>
          </cell>
          <cell r="F4246">
            <v>73050</v>
          </cell>
        </row>
        <row r="4247">
          <cell r="A4247" t="str">
            <v>12980-99</v>
          </cell>
          <cell r="B4247" t="str">
            <v>N</v>
          </cell>
          <cell r="C4247" t="str">
            <v>Active</v>
          </cell>
          <cell r="D4247" t="str">
            <v>CONTRA ACCOUNT ProType O CostC~INCCGE</v>
          </cell>
          <cell r="E4247" t="str">
            <v>Susan Anne McPheat</v>
          </cell>
          <cell r="F4247">
            <v>73050</v>
          </cell>
        </row>
        <row r="4248">
          <cell r="A4248" t="str">
            <v>12981-10</v>
          </cell>
          <cell r="B4248" t="str">
            <v>N</v>
          </cell>
          <cell r="C4248" t="str">
            <v>Active</v>
          </cell>
          <cell r="D4248" t="str">
            <v>R - Asthma UK Centre for Applied Research</v>
          </cell>
          <cell r="E4248" t="str">
            <v>David Peter Strachan</v>
          </cell>
          <cell r="F4248">
            <v>43585</v>
          </cell>
        </row>
        <row r="4249">
          <cell r="A4249" t="str">
            <v>12982-10</v>
          </cell>
          <cell r="B4249" t="str">
            <v>C</v>
          </cell>
          <cell r="C4249" t="str">
            <v>Closed</v>
          </cell>
          <cell r="D4249" t="str">
            <v>R - Associations between air pollution &amp; stroke</v>
          </cell>
          <cell r="E4249" t="str">
            <v>Richard William Atkinson</v>
          </cell>
          <cell r="F4249">
            <v>42187</v>
          </cell>
        </row>
        <row r="4250">
          <cell r="A4250" t="str">
            <v>12983-10</v>
          </cell>
          <cell r="B4250" t="str">
            <v>P</v>
          </cell>
          <cell r="C4250" t="str">
            <v>Parked</v>
          </cell>
          <cell r="D4250" t="str">
            <v>R - Clinical reasoning skills enhancements with the use of simulations and algorithms</v>
          </cell>
          <cell r="E4250" t="str">
            <v>Terence Alan Poulton</v>
          </cell>
          <cell r="F4250">
            <v>42799</v>
          </cell>
        </row>
        <row r="4251">
          <cell r="A4251" t="str">
            <v>12984-10</v>
          </cell>
          <cell r="B4251" t="str">
            <v>C</v>
          </cell>
          <cell r="C4251" t="str">
            <v>Closed</v>
          </cell>
          <cell r="D4251" t="str">
            <v>A - Open Access PC Replacement (IP3 -Student Computer Room PC refresh)</v>
          </cell>
          <cell r="E4251" t="str">
            <v>David Iveson</v>
          </cell>
          <cell r="F4251">
            <v>42582</v>
          </cell>
        </row>
        <row r="4252">
          <cell r="A4252" t="str">
            <v>12985-10</v>
          </cell>
          <cell r="B4252" t="str">
            <v>C</v>
          </cell>
          <cell r="C4252" t="str">
            <v>Closed</v>
          </cell>
          <cell r="D4252" t="str">
            <v>G - PHE SLA for NPSAD</v>
          </cell>
          <cell r="E4252" t="str">
            <v>David Peter Strachan</v>
          </cell>
          <cell r="F4252">
            <v>43100</v>
          </cell>
        </row>
        <row r="4253">
          <cell r="A4253" t="str">
            <v>12985-11</v>
          </cell>
          <cell r="B4253" t="str">
            <v>N</v>
          </cell>
          <cell r="C4253" t="str">
            <v>Active</v>
          </cell>
          <cell r="D4253" t="str">
            <v>O -  NPSAD-PHE Funded Project</v>
          </cell>
          <cell r="E4253" t="str">
            <v>Christine M Goodair</v>
          </cell>
          <cell r="F4253">
            <v>43677</v>
          </cell>
        </row>
        <row r="4254">
          <cell r="A4254" t="str">
            <v>12985-12</v>
          </cell>
          <cell r="B4254" t="str">
            <v>N</v>
          </cell>
          <cell r="C4254" t="str">
            <v>Active</v>
          </cell>
          <cell r="D4254" t="str">
            <v>G - NPSAD BME</v>
          </cell>
          <cell r="E4254" t="str">
            <v>Christine M Goodair</v>
          </cell>
          <cell r="F4254">
            <v>44773</v>
          </cell>
        </row>
        <row r="4255">
          <cell r="A4255" t="str">
            <v>12986-10</v>
          </cell>
          <cell r="B4255" t="str">
            <v>C</v>
          </cell>
          <cell r="C4255" t="str">
            <v>Closed</v>
          </cell>
          <cell r="D4255" t="str">
            <v>R - Evaluating the oral pathogens implicated in rheumatoid arthritis</v>
          </cell>
          <cell r="E4255" t="str">
            <v>Nidhi Sofat</v>
          </cell>
          <cell r="F4255">
            <v>43251</v>
          </cell>
        </row>
        <row r="4256">
          <cell r="A4256" t="str">
            <v>12987-10</v>
          </cell>
          <cell r="B4256" t="str">
            <v>P</v>
          </cell>
          <cell r="C4256" t="str">
            <v>Parked</v>
          </cell>
          <cell r="D4256" t="str">
            <v>R - Optimising antimicrobial dosing in critically ill patients</v>
          </cell>
          <cell r="E4256" t="str">
            <v>Michael Roy Sharland</v>
          </cell>
          <cell r="F4256">
            <v>42830</v>
          </cell>
        </row>
        <row r="4257">
          <cell r="A4257" t="str">
            <v>12988-10</v>
          </cell>
          <cell r="B4257" t="str">
            <v>N</v>
          </cell>
          <cell r="C4257" t="str">
            <v>Active</v>
          </cell>
          <cell r="D4257" t="str">
            <v>R - A phase I/IIa multicentre study in otherwise healthy infants and toddlers</v>
          </cell>
          <cell r="E4257" t="str">
            <v>Paul Trafford Heath</v>
          </cell>
          <cell r="F4257">
            <v>43000</v>
          </cell>
        </row>
        <row r="4258">
          <cell r="A4258" t="str">
            <v>12989-10</v>
          </cell>
          <cell r="B4258" t="str">
            <v>C</v>
          </cell>
          <cell r="C4258" t="str">
            <v>Closed</v>
          </cell>
          <cell r="D4258" t="str">
            <v>A - Paramedic Science Centre (New Space)</v>
          </cell>
          <cell r="E4258" t="str">
            <v>Derek Waldo Bannister</v>
          </cell>
          <cell r="F4258">
            <v>42698</v>
          </cell>
        </row>
        <row r="4259">
          <cell r="A4259" t="str">
            <v>12990-10</v>
          </cell>
          <cell r="B4259" t="str">
            <v>C</v>
          </cell>
          <cell r="C4259" t="str">
            <v>Closed</v>
          </cell>
          <cell r="D4259" t="str">
            <v>C - Detached Retina Screening - A Child</v>
          </cell>
          <cell r="E4259" t="str">
            <v>Anne Hawthorne Child</v>
          </cell>
          <cell r="F4259">
            <v>73050</v>
          </cell>
        </row>
        <row r="4260">
          <cell r="A4260" t="str">
            <v>12991-10</v>
          </cell>
          <cell r="B4260" t="str">
            <v>N</v>
          </cell>
          <cell r="C4260" t="str">
            <v>Active</v>
          </cell>
          <cell r="D4260" t="str">
            <v>R - Aspirin for Venous Ulcers: Randomised Trial</v>
          </cell>
          <cell r="E4260" t="str">
            <v>Robert James Hinchliffe</v>
          </cell>
          <cell r="F4260">
            <v>43468</v>
          </cell>
        </row>
        <row r="4261">
          <cell r="A4261" t="str">
            <v>12991-11</v>
          </cell>
          <cell r="B4261" t="str">
            <v>C</v>
          </cell>
          <cell r="C4261" t="str">
            <v>Closed</v>
          </cell>
          <cell r="D4261" t="str">
            <v>R - AVURT-York</v>
          </cell>
          <cell r="E4261" t="str">
            <v>Robert James Hinchliffe</v>
          </cell>
          <cell r="F4261">
            <v>43468</v>
          </cell>
        </row>
        <row r="4262">
          <cell r="A4262" t="str">
            <v>12992-10</v>
          </cell>
          <cell r="B4262" t="str">
            <v>N</v>
          </cell>
          <cell r="C4262" t="str">
            <v>Active</v>
          </cell>
          <cell r="D4262" t="str">
            <v>R - ENRICH Project: Enhanced Discharge From Inpatient To Community Based Mental Health Care</v>
          </cell>
          <cell r="E4262" t="str">
            <v>Steven George Gillard</v>
          </cell>
          <cell r="F4262">
            <v>43861</v>
          </cell>
        </row>
        <row r="4263">
          <cell r="A4263" t="str">
            <v>12992-11</v>
          </cell>
          <cell r="B4263" t="str">
            <v>N</v>
          </cell>
          <cell r="C4263" t="str">
            <v>Active</v>
          </cell>
          <cell r="D4263" t="str">
            <v>R - ENRICH - Subcontract with Together for Mental Wellbeing</v>
          </cell>
          <cell r="E4263" t="str">
            <v>Steven George Gillard</v>
          </cell>
          <cell r="F4263">
            <v>43861</v>
          </cell>
        </row>
        <row r="4264">
          <cell r="A4264" t="str">
            <v>12993-10</v>
          </cell>
          <cell r="B4264" t="str">
            <v>N</v>
          </cell>
          <cell r="C4264" t="str">
            <v>Active</v>
          </cell>
          <cell r="D4264" t="str">
            <v>R - Academic Grant for Surgery for patellar instability: the impact of pathomorphology on kinematics and gait</v>
          </cell>
          <cell r="E4264" t="str">
            <v>Caroline Blanca Hing</v>
          </cell>
          <cell r="F4264">
            <v>43816</v>
          </cell>
        </row>
        <row r="4265">
          <cell r="A4265" t="str">
            <v>12994-10</v>
          </cell>
          <cell r="B4265" t="str">
            <v>C</v>
          </cell>
          <cell r="C4265" t="str">
            <v>Closed</v>
          </cell>
          <cell r="D4265" t="str">
            <v>R - Thymidine phosphorylase to optimise 18F-fluorothymidine PET/CT</v>
          </cell>
          <cell r="E4265" t="str">
            <v>Bridget Elizabeth Bax</v>
          </cell>
          <cell r="F4265">
            <v>42155</v>
          </cell>
        </row>
        <row r="4266">
          <cell r="A4266" t="str">
            <v>12995-10</v>
          </cell>
          <cell r="B4266" t="str">
            <v>P</v>
          </cell>
          <cell r="C4266" t="str">
            <v>Parked</v>
          </cell>
          <cell r="D4266" t="str">
            <v>R - A point of Care Antimicrobial Resistance test for Neisseria gonorrhoeae and Mycoplasma genitalium infection - Ensuring accurate therapy and antibiotic stewardship in sexual health medicine</v>
          </cell>
          <cell r="E4266" t="str">
            <v>Tariq Sadiq</v>
          </cell>
          <cell r="F4266">
            <v>43555</v>
          </cell>
        </row>
        <row r="4267">
          <cell r="A4267" t="str">
            <v>12995-11</v>
          </cell>
          <cell r="B4267" t="str">
            <v>P</v>
          </cell>
          <cell r="C4267" t="str">
            <v>Parked</v>
          </cell>
          <cell r="D4267" t="str">
            <v>R - Atlas</v>
          </cell>
          <cell r="E4267" t="str">
            <v>Tariq Sadiq</v>
          </cell>
          <cell r="F4267">
            <v>43555</v>
          </cell>
        </row>
        <row r="4268">
          <cell r="A4268" t="str">
            <v>12995-12</v>
          </cell>
          <cell r="B4268" t="str">
            <v>P</v>
          </cell>
          <cell r="C4268" t="str">
            <v>Parked</v>
          </cell>
          <cell r="D4268" t="str">
            <v>R - Public Health England</v>
          </cell>
          <cell r="E4268" t="str">
            <v>Tariq Sadiq</v>
          </cell>
          <cell r="F4268">
            <v>43555</v>
          </cell>
        </row>
        <row r="4269">
          <cell r="A4269" t="str">
            <v>12995-13</v>
          </cell>
          <cell r="B4269" t="str">
            <v>P</v>
          </cell>
          <cell r="C4269" t="str">
            <v>Parked</v>
          </cell>
          <cell r="D4269" t="str">
            <v>R - University of East Anglia</v>
          </cell>
          <cell r="E4269" t="str">
            <v>Tariq Sadiq</v>
          </cell>
          <cell r="F4269">
            <v>43555</v>
          </cell>
        </row>
        <row r="4270">
          <cell r="A4270" t="str">
            <v>12996-10</v>
          </cell>
          <cell r="B4270" t="str">
            <v>C</v>
          </cell>
          <cell r="C4270" t="str">
            <v>Closed</v>
          </cell>
          <cell r="D4270" t="str">
            <v>R - Thymidine phosphorylase to optimise 18F-fluorothymidine PET/CT scanning in cancer</v>
          </cell>
          <cell r="E4270" t="str">
            <v>Bridget Elizabeth Bax</v>
          </cell>
          <cell r="F4270">
            <v>42408</v>
          </cell>
        </row>
        <row r="4271">
          <cell r="A4271" t="str">
            <v>12997-10</v>
          </cell>
          <cell r="B4271" t="str">
            <v>C</v>
          </cell>
          <cell r="C4271" t="str">
            <v>Closed</v>
          </cell>
          <cell r="D4271" t="str">
            <v>R - Determining the mechanism of reno-hepatic crosstalk in acute kidney injury</v>
          </cell>
          <cell r="E4271" t="str">
            <v>Nina Pratt</v>
          </cell>
          <cell r="F4271">
            <v>42308</v>
          </cell>
        </row>
        <row r="4272">
          <cell r="A4272" t="str">
            <v>12998-10</v>
          </cell>
          <cell r="B4272" t="str">
            <v>C</v>
          </cell>
          <cell r="C4272" t="str">
            <v>Closed</v>
          </cell>
          <cell r="D4272" t="str">
            <v>R - Placental studies in term pregnancies with evidence of late placental failure</v>
          </cell>
          <cell r="E4272" t="str">
            <v>Judith Eleanor Cartwright</v>
          </cell>
          <cell r="F4272">
            <v>43266</v>
          </cell>
        </row>
        <row r="4273">
          <cell r="A4273" t="str">
            <v>12999-10</v>
          </cell>
          <cell r="B4273" t="str">
            <v>N</v>
          </cell>
          <cell r="C4273" t="str">
            <v>Active</v>
          </cell>
          <cell r="D4273" t="str">
            <v>R - Research Control Account</v>
          </cell>
          <cell r="E4273" t="str">
            <v>Louise Amy Phillips</v>
          </cell>
          <cell r="F4273">
            <v>73049</v>
          </cell>
        </row>
        <row r="4274">
          <cell r="A4274" t="str">
            <v>12999-11</v>
          </cell>
          <cell r="B4274" t="str">
            <v>N</v>
          </cell>
          <cell r="C4274" t="str">
            <v>Active</v>
          </cell>
          <cell r="D4274" t="str">
            <v>O - O Codes CONTROL ACCOUNT</v>
          </cell>
          <cell r="E4274" t="str">
            <v>Susan Anne McPheat</v>
          </cell>
          <cell r="F4274">
            <v>73050</v>
          </cell>
        </row>
        <row r="4275">
          <cell r="A4275" t="str">
            <v>12999-12</v>
          </cell>
          <cell r="B4275" t="str">
            <v>C</v>
          </cell>
          <cell r="C4275" t="str">
            <v>Closed</v>
          </cell>
          <cell r="D4275" t="str">
            <v>K Code Control Account</v>
          </cell>
          <cell r="E4275" t="str">
            <v>Cerys Louise Ledger</v>
          </cell>
          <cell r="F4275">
            <v>73049</v>
          </cell>
        </row>
        <row r="4276">
          <cell r="A4276" t="str">
            <v>12999-13</v>
          </cell>
          <cell r="B4276" t="str">
            <v>N</v>
          </cell>
          <cell r="C4276" t="str">
            <v>Active</v>
          </cell>
          <cell r="D4276" t="str">
            <v>External PhDs Control Account</v>
          </cell>
          <cell r="E4276" t="str">
            <v>Cerys Louise Ledger</v>
          </cell>
          <cell r="F4276">
            <v>73049</v>
          </cell>
        </row>
        <row r="4277">
          <cell r="A4277" t="str">
            <v>12999-14</v>
          </cell>
          <cell r="B4277" t="str">
            <v>N</v>
          </cell>
          <cell r="C4277" t="str">
            <v>Active</v>
          </cell>
          <cell r="D4277" t="str">
            <v>RB - Research Budget Account INII</v>
          </cell>
          <cell r="E4277" t="str">
            <v>Cerys Louise Ledger</v>
          </cell>
          <cell r="F4277">
            <v>73049</v>
          </cell>
        </row>
        <row r="4278">
          <cell r="A4278" t="str">
            <v>12999-15</v>
          </cell>
          <cell r="B4278" t="str">
            <v>N</v>
          </cell>
          <cell r="C4278" t="str">
            <v>Active</v>
          </cell>
          <cell r="D4278" t="str">
            <v>RB - Research Budget Account INCC</v>
          </cell>
          <cell r="E4278" t="str">
            <v>Cerys Louise Ledger</v>
          </cell>
          <cell r="F4278">
            <v>73049</v>
          </cell>
        </row>
        <row r="4279">
          <cell r="A4279" t="str">
            <v>12999-16</v>
          </cell>
          <cell r="B4279" t="str">
            <v>N</v>
          </cell>
          <cell r="C4279" t="str">
            <v>Active</v>
          </cell>
          <cell r="D4279" t="str">
            <v>RB - Research Budget Account INPH</v>
          </cell>
          <cell r="E4279" t="str">
            <v>Cerys Louise Ledger</v>
          </cell>
          <cell r="F4279">
            <v>73049</v>
          </cell>
        </row>
        <row r="4280">
          <cell r="A4280" t="str">
            <v>12999-17</v>
          </cell>
          <cell r="B4280" t="str">
            <v>N</v>
          </cell>
          <cell r="C4280" t="str">
            <v>Active</v>
          </cell>
          <cell r="D4280" t="str">
            <v>RB - Research Budget Account INME</v>
          </cell>
          <cell r="E4280" t="str">
            <v>Matthew Alexander George</v>
          </cell>
          <cell r="F4280">
            <v>73050</v>
          </cell>
        </row>
        <row r="4281">
          <cell r="A4281" t="str">
            <v>12999-18</v>
          </cell>
          <cell r="B4281" t="str">
            <v>N</v>
          </cell>
          <cell r="C4281" t="str">
            <v>Active</v>
          </cell>
          <cell r="D4281" t="str">
            <v>P6 - PhD Budget Account INII</v>
          </cell>
          <cell r="E4281" t="str">
            <v>Cerys Louise Ledger</v>
          </cell>
          <cell r="F4281">
            <v>73050</v>
          </cell>
        </row>
        <row r="4282">
          <cell r="A4282" t="str">
            <v>12999-19</v>
          </cell>
          <cell r="B4282" t="str">
            <v>N</v>
          </cell>
          <cell r="C4282" t="str">
            <v>Active</v>
          </cell>
          <cell r="D4282" t="str">
            <v>P6 - PhD Budget Account INCC</v>
          </cell>
          <cell r="E4282" t="str">
            <v>Cerys Louise Ledger</v>
          </cell>
          <cell r="F4282">
            <v>73050</v>
          </cell>
        </row>
        <row r="4283">
          <cell r="A4283" t="str">
            <v>12999-20</v>
          </cell>
          <cell r="B4283" t="str">
            <v>N</v>
          </cell>
          <cell r="C4283" t="str">
            <v>Active</v>
          </cell>
          <cell r="D4283" t="str">
            <v>P6 - PhD Budget Account INPH</v>
          </cell>
          <cell r="E4283" t="str">
            <v>Cerys Louise Ledger</v>
          </cell>
          <cell r="F4283">
            <v>73050</v>
          </cell>
        </row>
        <row r="4284">
          <cell r="A4284" t="str">
            <v>12999-21</v>
          </cell>
          <cell r="B4284" t="str">
            <v>N</v>
          </cell>
          <cell r="C4284" t="str">
            <v>Active</v>
          </cell>
          <cell r="D4284" t="str">
            <v>P6 - PhD Budget Account INME</v>
          </cell>
          <cell r="E4284" t="str">
            <v>Matthew Alexander George</v>
          </cell>
          <cell r="F4284">
            <v>73050</v>
          </cell>
        </row>
        <row r="4285">
          <cell r="A4285" t="str">
            <v>12999-22</v>
          </cell>
          <cell r="B4285" t="str">
            <v>N</v>
          </cell>
          <cell r="C4285" t="str">
            <v>Active</v>
          </cell>
          <cell r="D4285" t="str">
            <v>R - CONTRA ACCOUNT - Jt Faculty of Health, Social Care &amp; Education</v>
          </cell>
          <cell r="E4285" t="str">
            <v>Susan Anne McPheat</v>
          </cell>
          <cell r="F4285">
            <v>73050</v>
          </cell>
        </row>
        <row r="4286">
          <cell r="A4286" t="str">
            <v>12999-23</v>
          </cell>
          <cell r="B4286" t="str">
            <v>C</v>
          </cell>
          <cell r="C4286" t="str">
            <v>Closed</v>
          </cell>
          <cell r="D4286" t="str">
            <v>RE-CYCLE CODE</v>
          </cell>
          <cell r="E4286" t="str">
            <v>Daniel Peter Sayer Osborn</v>
          </cell>
          <cell r="F4286">
            <v>41995</v>
          </cell>
        </row>
        <row r="4287">
          <cell r="A4287" t="str">
            <v>13000-10</v>
          </cell>
          <cell r="B4287" t="str">
            <v>C</v>
          </cell>
          <cell r="C4287" t="str">
            <v>Closed</v>
          </cell>
          <cell r="D4287" t="str">
            <v>R - Identifying molecular pathways that lead to ciliary associated retinal degeneration</v>
          </cell>
          <cell r="E4287" t="str">
            <v>Daniel Peter Sayer Osborn</v>
          </cell>
          <cell r="F4287">
            <v>42530</v>
          </cell>
        </row>
        <row r="4288">
          <cell r="A4288" t="str">
            <v>13001-10</v>
          </cell>
          <cell r="B4288" t="str">
            <v>C</v>
          </cell>
          <cell r="C4288" t="str">
            <v>Closed</v>
          </cell>
          <cell r="D4288" t="str">
            <v>P6 - PhD Studentship Hanan Faisal Hamza Moshrif "The role of an unusual lipid kinase in HCMV replication"</v>
          </cell>
          <cell r="E4288" t="str">
            <v>Blair Lewis Strang</v>
          </cell>
          <cell r="F4288">
            <v>43524</v>
          </cell>
        </row>
        <row r="4289">
          <cell r="A4289" t="str">
            <v>13002-10</v>
          </cell>
          <cell r="B4289" t="str">
            <v>C</v>
          </cell>
          <cell r="C4289" t="str">
            <v>Closed</v>
          </cell>
          <cell r="D4289" t="str">
            <v>R - Early treatment of Atrial fibrillation for Stroke preventation Trial</v>
          </cell>
          <cell r="E4289" t="str">
            <v>Alan John Camm</v>
          </cell>
          <cell r="F4289">
            <v>43160</v>
          </cell>
        </row>
        <row r="4290">
          <cell r="A4290" t="str">
            <v>13003-10</v>
          </cell>
          <cell r="B4290" t="str">
            <v>C</v>
          </cell>
          <cell r="C4290" t="str">
            <v>Closed</v>
          </cell>
          <cell r="D4290" t="str">
            <v>R - ISHAM conference sponsorship</v>
          </cell>
          <cell r="E4290" t="str">
            <v>Tihana Bicanic</v>
          </cell>
          <cell r="F4290">
            <v>42338</v>
          </cell>
        </row>
        <row r="4291">
          <cell r="A4291" t="str">
            <v>13004-10</v>
          </cell>
          <cell r="B4291" t="str">
            <v>C</v>
          </cell>
          <cell r="C4291" t="str">
            <v>Closed</v>
          </cell>
          <cell r="D4291" t="str">
            <v>R - Development of a Small Molecular Enhancer of the Innate Immune Response to Infection</v>
          </cell>
          <cell r="E4291" t="str">
            <v>Blair Lewis Strang</v>
          </cell>
          <cell r="F4291">
            <v>42551</v>
          </cell>
        </row>
        <row r="4292">
          <cell r="A4292" t="str">
            <v>13005-10</v>
          </cell>
          <cell r="B4292" t="str">
            <v>C</v>
          </cell>
          <cell r="C4292" t="str">
            <v>Closed</v>
          </cell>
          <cell r="D4292" t="str">
            <v>R - Exome sequincing to discover new causative genes for TAAD</v>
          </cell>
          <cell r="E4292" t="str">
            <v>Elijah Raphael Behr</v>
          </cell>
          <cell r="F4292">
            <v>43220</v>
          </cell>
        </row>
        <row r="4293">
          <cell r="A4293" t="str">
            <v>13006-10</v>
          </cell>
          <cell r="B4293" t="str">
            <v>N</v>
          </cell>
          <cell r="C4293" t="str">
            <v>Active</v>
          </cell>
          <cell r="D4293" t="str">
            <v>G - Histopathology Study Days</v>
          </cell>
          <cell r="E4293" t="str">
            <v>Mary Noelle Sheppard</v>
          </cell>
          <cell r="F4293">
            <v>73050</v>
          </cell>
        </row>
        <row r="4294">
          <cell r="A4294" t="str">
            <v>13007-10</v>
          </cell>
          <cell r="B4294" t="str">
            <v>N</v>
          </cell>
          <cell r="C4294" t="str">
            <v>Active</v>
          </cell>
          <cell r="D4294" t="str">
            <v>G - Cardiac MRI - Dr T  He</v>
          </cell>
          <cell r="E4294" t="str">
            <v>Taigang He</v>
          </cell>
          <cell r="F4294">
            <v>73050</v>
          </cell>
        </row>
        <row r="4295">
          <cell r="A4295" t="str">
            <v>13008-10</v>
          </cell>
          <cell r="B4295" t="str">
            <v>N</v>
          </cell>
          <cell r="C4295" t="str">
            <v>Active</v>
          </cell>
          <cell r="D4295" t="str">
            <v>C1 - ZebSolutions (trading activity)</v>
          </cell>
          <cell r="E4295" t="str">
            <v>Daniel Peter Sayer Osborn</v>
          </cell>
          <cell r="F4295">
            <v>43677</v>
          </cell>
        </row>
        <row r="4296">
          <cell r="A4296" t="str">
            <v>13009-10</v>
          </cell>
          <cell r="B4296" t="str">
            <v>N</v>
          </cell>
          <cell r="C4296" t="str">
            <v>Active</v>
          </cell>
          <cell r="D4296" t="str">
            <v>R - To strengthen scientific collaborations in the fields of infectious and tropical diseases</v>
          </cell>
          <cell r="E4296" t="str">
            <v>Sanjeev Krishna</v>
          </cell>
          <cell r="F4296">
            <v>43769</v>
          </cell>
        </row>
        <row r="4297">
          <cell r="A4297" t="str">
            <v>13010-10</v>
          </cell>
          <cell r="B4297" t="str">
            <v>C</v>
          </cell>
          <cell r="C4297" t="str">
            <v>Closed</v>
          </cell>
          <cell r="D4297" t="str">
            <v>P6 - MRC Industrial Case, PhD Training Grant</v>
          </cell>
          <cell r="E4297" t="str">
            <v>Blair Lewis Strang</v>
          </cell>
          <cell r="F4297">
            <v>43555</v>
          </cell>
        </row>
        <row r="4298">
          <cell r="A4298" t="str">
            <v>13011-10</v>
          </cell>
          <cell r="B4298" t="str">
            <v>N</v>
          </cell>
          <cell r="C4298" t="str">
            <v>Active</v>
          </cell>
          <cell r="D4298" t="str">
            <v>R - A Randomized, Double-blind, Placebo-controlled, 2-Part Study of Orally Administerred ALS-008176 to Evaluate the Safety, Tolerability, Pharmacokinetics and Pharmacodynamics of Single Ascending Dosing and Multiple Ascending Dosing in Infants</v>
          </cell>
          <cell r="E4298" t="str">
            <v>Michael Roy Sharland</v>
          </cell>
          <cell r="F4298">
            <v>43404</v>
          </cell>
        </row>
        <row r="4299">
          <cell r="A4299" t="str">
            <v>13012-10</v>
          </cell>
          <cell r="B4299" t="str">
            <v>N</v>
          </cell>
          <cell r="C4299" t="str">
            <v>Active</v>
          </cell>
          <cell r="D4299" t="str">
            <v>R - NIHR Systematic Review Programme - Cochrane Airways Review Group 2015 - 2020</v>
          </cell>
          <cell r="E4299" t="str">
            <v>Christopher Joseph Cates</v>
          </cell>
          <cell r="F4299">
            <v>43921</v>
          </cell>
        </row>
        <row r="4300">
          <cell r="A4300" t="str">
            <v>13012-11</v>
          </cell>
          <cell r="B4300" t="str">
            <v>C</v>
          </cell>
          <cell r="C4300" t="str">
            <v>Closed</v>
          </cell>
          <cell r="D4300" t="str">
            <v>R - Discretionary fund Liz Stovold: HarmoniSR project: standardising content in the Cochrane Register of Studies</v>
          </cell>
          <cell r="E4300" t="str">
            <v>Christopher Joseph Cates</v>
          </cell>
          <cell r="F4300">
            <v>43013</v>
          </cell>
        </row>
        <row r="4301">
          <cell r="A4301" t="str">
            <v>13013-10</v>
          </cell>
          <cell r="B4301" t="str">
            <v>C</v>
          </cell>
          <cell r="C4301" t="str">
            <v>Closed</v>
          </cell>
          <cell r="D4301" t="str">
            <v>R - An investigation of the effect of cyclosporine-A in chronic lymphocytic leukaemia: Development of a novel in-vitro strategy for dissecting the mechanism of drug action</v>
          </cell>
          <cell r="E4301" t="str">
            <v>Derek Clive Macallan</v>
          </cell>
          <cell r="F4301">
            <v>42400</v>
          </cell>
        </row>
        <row r="4302">
          <cell r="A4302" t="str">
            <v>13014-10</v>
          </cell>
          <cell r="B4302" t="str">
            <v>C</v>
          </cell>
          <cell r="C4302" t="str">
            <v>Closed</v>
          </cell>
          <cell r="D4302" t="str">
            <v>R - Travel scholarships for attendees from LMI-countries to attend STROBE meeting</v>
          </cell>
          <cell r="E4302" t="str">
            <v>Michael Roy Sharland</v>
          </cell>
          <cell r="F4302">
            <v>42409</v>
          </cell>
        </row>
        <row r="4303">
          <cell r="A4303" t="str">
            <v>13015-10</v>
          </cell>
          <cell r="B4303" t="str">
            <v>C</v>
          </cell>
          <cell r="C4303" t="str">
            <v>Closed</v>
          </cell>
          <cell r="D4303" t="str">
            <v>R - Optimising the clinical impact of cryptococcal antigen (CRAG) screening and management in asymtomatic HIV-infected patients in Gauteng Province, South Africa</v>
          </cell>
          <cell r="E4303" t="str">
            <v>Rachel Marie Wake</v>
          </cell>
          <cell r="F4303">
            <v>43190</v>
          </cell>
        </row>
        <row r="4304">
          <cell r="A4304" t="str">
            <v>13016-10</v>
          </cell>
          <cell r="B4304" t="str">
            <v>C</v>
          </cell>
          <cell r="C4304" t="str">
            <v>Closed</v>
          </cell>
          <cell r="D4304" t="str">
            <v>O - 2014/15 HEIF Award: Dengue Vaccine</v>
          </cell>
          <cell r="E4304" t="str">
            <v>Julian Ma</v>
          </cell>
          <cell r="F4304">
            <v>72776</v>
          </cell>
        </row>
        <row r="4305">
          <cell r="A4305" t="str">
            <v>13016-11</v>
          </cell>
          <cell r="B4305" t="str">
            <v>C</v>
          </cell>
          <cell r="C4305" t="str">
            <v>Closed</v>
          </cell>
          <cell r="D4305" t="str">
            <v>O - 2014/15 HEIF Award: ICAPPS Machine Award</v>
          </cell>
          <cell r="E4305" t="str">
            <v>Tarek Francis Tewfik Antonios</v>
          </cell>
          <cell r="F4305">
            <v>42430</v>
          </cell>
        </row>
        <row r="4306">
          <cell r="A4306" t="str">
            <v>13016-12</v>
          </cell>
          <cell r="B4306" t="str">
            <v>C</v>
          </cell>
          <cell r="C4306" t="str">
            <v>Closed</v>
          </cell>
          <cell r="D4306" t="str">
            <v>O - 2014/15 HEIF Award: Zebrafish functional service</v>
          </cell>
          <cell r="E4306" t="str">
            <v>Daniel Peter Sayer Osborn</v>
          </cell>
          <cell r="F4306">
            <v>43008</v>
          </cell>
        </row>
        <row r="4307">
          <cell r="A4307" t="str">
            <v>13016-13</v>
          </cell>
          <cell r="B4307" t="str">
            <v>C</v>
          </cell>
          <cell r="C4307" t="str">
            <v>Closed</v>
          </cell>
          <cell r="D4307" t="str">
            <v>O - 2014/15 HEIF Award: Allergen Delivery Inhibitor Programme – Development Phase</v>
          </cell>
          <cell r="E4307" t="str">
            <v>Clive Robinson</v>
          </cell>
          <cell r="F4307">
            <v>42718</v>
          </cell>
        </row>
        <row r="4308">
          <cell r="A4308" t="str">
            <v>13016-14</v>
          </cell>
          <cell r="B4308" t="str">
            <v>C</v>
          </cell>
          <cell r="C4308" t="str">
            <v>Closed</v>
          </cell>
          <cell r="D4308" t="str">
            <v>O - Impact &amp; Innovation Award, HEIF Award 2015; AUGMENTED REALITY</v>
          </cell>
          <cell r="E4308" t="str">
            <v>Andrew Joseph Barber</v>
          </cell>
          <cell r="F4308">
            <v>42277</v>
          </cell>
        </row>
        <row r="4309">
          <cell r="A4309" t="str">
            <v>13016-15</v>
          </cell>
          <cell r="B4309" t="str">
            <v>C</v>
          </cell>
          <cell r="C4309" t="str">
            <v>Closed</v>
          </cell>
          <cell r="D4309" t="str">
            <v>O - Impact &amp; Innovation Award, HEIF Award 2015; HEART IRON</v>
          </cell>
          <cell r="E4309" t="str">
            <v>Taigang He</v>
          </cell>
          <cell r="F4309">
            <v>43008</v>
          </cell>
        </row>
        <row r="4310">
          <cell r="A4310" t="str">
            <v>13016-16</v>
          </cell>
          <cell r="B4310" t="str">
            <v>C</v>
          </cell>
          <cell r="C4310" t="str">
            <v>Closed</v>
          </cell>
          <cell r="D4310" t="str">
            <v>O - Impact &amp; Innovation Award, HEIF Award 2015; SEROTYPING</v>
          </cell>
          <cell r="E4310" t="str">
            <v>Jason Hinds</v>
          </cell>
          <cell r="F4310">
            <v>42704</v>
          </cell>
        </row>
        <row r="4311">
          <cell r="A4311" t="str">
            <v>13016-17</v>
          </cell>
          <cell r="B4311" t="str">
            <v>C</v>
          </cell>
          <cell r="C4311" t="str">
            <v>Closed</v>
          </cell>
          <cell r="D4311" t="str">
            <v>O - Impact &amp; Innovation Award, HEIF Award 2015; DENGUE</v>
          </cell>
          <cell r="E4311" t="str">
            <v>Henry Michael Staines</v>
          </cell>
          <cell r="F4311">
            <v>42979</v>
          </cell>
        </row>
        <row r="4312">
          <cell r="A4312" t="str">
            <v>13016-18</v>
          </cell>
          <cell r="B4312" t="str">
            <v>C</v>
          </cell>
          <cell r="C4312" t="str">
            <v>Closed</v>
          </cell>
          <cell r="D4312" t="str">
            <v>O - Impact &amp; Innovation Award, HEIF Award 2015; TERT</v>
          </cell>
          <cell r="E4312" t="str">
            <v>Dorothy Catherine Bennett</v>
          </cell>
          <cell r="F4312">
            <v>42947</v>
          </cell>
        </row>
        <row r="4313">
          <cell r="A4313" t="str">
            <v>13016-19</v>
          </cell>
          <cell r="B4313" t="str">
            <v>C</v>
          </cell>
          <cell r="C4313" t="str">
            <v>Closed</v>
          </cell>
          <cell r="D4313" t="str">
            <v>O - HEIF Enterprise Awards</v>
          </cell>
          <cell r="E4313" t="str">
            <v>Elijah Raphael Behr</v>
          </cell>
          <cell r="F4313">
            <v>42582</v>
          </cell>
        </row>
        <row r="4314">
          <cell r="A4314" t="str">
            <v>13017-10</v>
          </cell>
          <cell r="B4314" t="str">
            <v>C</v>
          </cell>
          <cell r="C4314" t="str">
            <v>Closed</v>
          </cell>
          <cell r="D4314" t="str">
            <v>R - Innovative reagents for improving rapid diagnosis of mycobacterial infections</v>
          </cell>
          <cell r="E4314" t="str">
            <v>Timothy John Bull</v>
          </cell>
          <cell r="F4314">
            <v>42657</v>
          </cell>
        </row>
        <row r="4315">
          <cell r="A4315" t="str">
            <v>13017-11</v>
          </cell>
          <cell r="B4315" t="str">
            <v>C</v>
          </cell>
          <cell r="C4315" t="str">
            <v>Closed</v>
          </cell>
          <cell r="D4315" t="str">
            <v>R - Innovative reagents for improving rapid diagnosis of mycobacterial infections</v>
          </cell>
          <cell r="E4315" t="str">
            <v>Timothy John Bull</v>
          </cell>
          <cell r="F4315">
            <v>42657</v>
          </cell>
        </row>
        <row r="4316">
          <cell r="A4316" t="str">
            <v>13018-10</v>
          </cell>
          <cell r="B4316" t="str">
            <v>C</v>
          </cell>
          <cell r="C4316" t="str">
            <v>Closed</v>
          </cell>
          <cell r="D4316" t="str">
            <v>R - Innovative rapid culture media to aid control of bovine tuberculosis</v>
          </cell>
          <cell r="E4316" t="str">
            <v>Timothy John Bull</v>
          </cell>
          <cell r="F4316">
            <v>42947</v>
          </cell>
        </row>
        <row r="4317">
          <cell r="A4317" t="str">
            <v>13018-11</v>
          </cell>
          <cell r="B4317" t="str">
            <v>N</v>
          </cell>
          <cell r="C4317" t="str">
            <v>Active</v>
          </cell>
          <cell r="D4317" t="str">
            <v>R - Innovative rapid culture media to aid control of bovine tuberculosis</v>
          </cell>
          <cell r="E4317" t="str">
            <v>Timothy John Bull</v>
          </cell>
          <cell r="F4317">
            <v>43524</v>
          </cell>
        </row>
        <row r="4318">
          <cell r="A4318" t="str">
            <v>13018-12</v>
          </cell>
          <cell r="B4318" t="str">
            <v>N</v>
          </cell>
          <cell r="C4318" t="str">
            <v>Active</v>
          </cell>
          <cell r="D4318" t="str">
            <v>O - TiKa MAP Studies -adhoc costs</v>
          </cell>
          <cell r="E4318" t="str">
            <v>Timothy John Bull</v>
          </cell>
          <cell r="F4318">
            <v>72866</v>
          </cell>
        </row>
        <row r="4319">
          <cell r="A4319" t="str">
            <v>13019-10</v>
          </cell>
          <cell r="B4319" t="str">
            <v>N</v>
          </cell>
          <cell r="C4319" t="str">
            <v>Active</v>
          </cell>
          <cell r="D4319" t="str">
            <v>G - SKIP St Georges</v>
          </cell>
          <cell r="E4319" t="str">
            <v>Anthony Paul Albert</v>
          </cell>
          <cell r="F4319">
            <v>73050</v>
          </cell>
        </row>
        <row r="4320">
          <cell r="A4320" t="str">
            <v>13020-10</v>
          </cell>
          <cell r="B4320" t="str">
            <v>C</v>
          </cell>
          <cell r="C4320" t="str">
            <v>Closed</v>
          </cell>
          <cell r="D4320" t="str">
            <v>R - Research into sudden cardiac death with a focus on SADS</v>
          </cell>
          <cell r="E4320" t="str">
            <v>Elijah Raphael Behr</v>
          </cell>
          <cell r="F4320">
            <v>43578</v>
          </cell>
        </row>
        <row r="4321">
          <cell r="A4321" t="str">
            <v>13020-11</v>
          </cell>
          <cell r="B4321" t="str">
            <v>C</v>
          </cell>
          <cell r="C4321" t="str">
            <v>Closed</v>
          </cell>
          <cell r="D4321" t="str">
            <v>R - Research into sudden cardiac death with a focus on SADS [McColls]</v>
          </cell>
          <cell r="E4321" t="str">
            <v>Elijah Raphael Behr</v>
          </cell>
          <cell r="F4321">
            <v>43490</v>
          </cell>
        </row>
        <row r="4322">
          <cell r="A4322" t="str">
            <v>13021-10</v>
          </cell>
          <cell r="B4322" t="str">
            <v>P</v>
          </cell>
          <cell r="C4322" t="str">
            <v>Parked</v>
          </cell>
          <cell r="D4322" t="str">
            <v>R - Cardiology Clinical Trials</v>
          </cell>
          <cell r="E4322" t="str">
            <v>Joanne Megan Eggleton</v>
          </cell>
          <cell r="F4322">
            <v>44196</v>
          </cell>
        </row>
        <row r="4323">
          <cell r="A4323" t="str">
            <v>13022-10</v>
          </cell>
          <cell r="B4323" t="str">
            <v>C</v>
          </cell>
          <cell r="C4323" t="str">
            <v>Closed</v>
          </cell>
          <cell r="D4323" t="str">
            <v>R - Circulation Foundation Surgeon Scientist Grant 2008</v>
          </cell>
          <cell r="E4323" t="str">
            <v>Peter James Edward Holt</v>
          </cell>
          <cell r="F4323">
            <v>42582</v>
          </cell>
        </row>
        <row r="4324">
          <cell r="A4324" t="str">
            <v>13022-11</v>
          </cell>
          <cell r="B4324" t="str">
            <v>C</v>
          </cell>
          <cell r="C4324" t="str">
            <v>Closed</v>
          </cell>
          <cell r="D4324" t="str">
            <v>R - RSM Venous Forum Pump Priming Grant</v>
          </cell>
          <cell r="E4324" t="str">
            <v>Peter James Edward Holt</v>
          </cell>
          <cell r="F4324">
            <v>42673</v>
          </cell>
        </row>
        <row r="4325">
          <cell r="A4325" t="str">
            <v>13022-12</v>
          </cell>
          <cell r="B4325" t="str">
            <v>N</v>
          </cell>
          <cell r="C4325" t="str">
            <v>Active</v>
          </cell>
          <cell r="D4325" t="str">
            <v>R - F H Muirhead Charitable Trust grants 2010-11</v>
          </cell>
          <cell r="E4325" t="str">
            <v>Peter James Edward Holt</v>
          </cell>
          <cell r="F4325">
            <v>43947</v>
          </cell>
        </row>
        <row r="4326">
          <cell r="A4326" t="str">
            <v>13023-10</v>
          </cell>
          <cell r="B4326" t="str">
            <v>C</v>
          </cell>
          <cell r="C4326" t="str">
            <v>Closed</v>
          </cell>
          <cell r="D4326" t="str">
            <v>R - Identification of cancer/testis antigens involved in melanoma</v>
          </cell>
          <cell r="E4326" t="str">
            <v>Dorothy Catherine Bennett</v>
          </cell>
          <cell r="F4326">
            <v>42243</v>
          </cell>
        </row>
        <row r="4327">
          <cell r="A4327" t="str">
            <v>13024-10</v>
          </cell>
          <cell r="B4327" t="str">
            <v>C</v>
          </cell>
          <cell r="C4327" t="str">
            <v>Closed</v>
          </cell>
          <cell r="D4327" t="str">
            <v>K - To Develop Online Teaching Resources Delivered By A MOOC To Educate The Medical Workforce On Genomic Data</v>
          </cell>
          <cell r="E4327" t="str">
            <v>Terence Alan Poulton</v>
          </cell>
          <cell r="F4327">
            <v>43312</v>
          </cell>
        </row>
        <row r="4328">
          <cell r="A4328" t="str">
            <v>13025-10</v>
          </cell>
          <cell r="B4328" t="str">
            <v>N</v>
          </cell>
          <cell r="C4328" t="str">
            <v>Active</v>
          </cell>
          <cell r="D4328" t="str">
            <v>G - Student Services- St George´s Award</v>
          </cell>
          <cell r="E4328" t="str">
            <v>Gavin Taylor</v>
          </cell>
          <cell r="F4328">
            <v>72898</v>
          </cell>
        </row>
        <row r="4329">
          <cell r="A4329" t="str">
            <v>13026-10</v>
          </cell>
          <cell r="B4329" t="str">
            <v>C</v>
          </cell>
          <cell r="C4329" t="str">
            <v>Closed</v>
          </cell>
          <cell r="D4329" t="str">
            <v>G - University Secretary</v>
          </cell>
          <cell r="E4329" t="str">
            <v>Susan Jane Trubshaw</v>
          </cell>
          <cell r="F4329">
            <v>42583</v>
          </cell>
        </row>
        <row r="4330">
          <cell r="A4330" t="str">
            <v>13027-10</v>
          </cell>
          <cell r="B4330" t="str">
            <v>N</v>
          </cell>
          <cell r="C4330" t="str">
            <v>Active</v>
          </cell>
          <cell r="D4330" t="str">
            <v>R - Combatting Bacterial Resistance in Europe - Carbapenem Resistance - COMBACTE-CARE</v>
          </cell>
          <cell r="E4330" t="str">
            <v>Michael Roy Sharland</v>
          </cell>
          <cell r="F4330">
            <v>43889</v>
          </cell>
        </row>
        <row r="4331">
          <cell r="A4331" t="str">
            <v>13028-10</v>
          </cell>
          <cell r="B4331" t="str">
            <v>C</v>
          </cell>
          <cell r="C4331" t="str">
            <v>Closed</v>
          </cell>
          <cell r="D4331" t="str">
            <v>F - Discretionary fund - Dr C Davidson</v>
          </cell>
          <cell r="E4331" t="str">
            <v>Matthew Alexander George</v>
          </cell>
          <cell r="F4331">
            <v>42825</v>
          </cell>
        </row>
        <row r="4332">
          <cell r="A4332" t="str">
            <v>13029-10</v>
          </cell>
          <cell r="B4332" t="str">
            <v>N</v>
          </cell>
          <cell r="C4332" t="str">
            <v>Active</v>
          </cell>
          <cell r="D4332" t="str">
            <v>R - Aberrant first trimester placental endothelial cell biology in fetal growth restriction</v>
          </cell>
          <cell r="E4332" t="str">
            <v>Guy St John Whitley</v>
          </cell>
          <cell r="F4332">
            <v>43783</v>
          </cell>
        </row>
        <row r="4333">
          <cell r="A4333" t="str">
            <v>13030-10</v>
          </cell>
          <cell r="B4333" t="str">
            <v>N</v>
          </cell>
          <cell r="C4333" t="str">
            <v>Active</v>
          </cell>
          <cell r="D4333" t="str">
            <v>R - Inhibitory KIRs and virus-specific adaptive immunity in humans</v>
          </cell>
          <cell r="E4333" t="str">
            <v>Derek Clive Macallan</v>
          </cell>
          <cell r="F4333">
            <v>43834</v>
          </cell>
        </row>
        <row r="4334">
          <cell r="A4334" t="str">
            <v>13031-10</v>
          </cell>
          <cell r="B4334" t="str">
            <v>N</v>
          </cell>
          <cell r="C4334" t="str">
            <v>Active</v>
          </cell>
          <cell r="D4334" t="str">
            <v>R - The TraCer Mobile Health Platform to Determine Gestational Age</v>
          </cell>
          <cell r="E4334" t="str">
            <v>Joanne Megan Eggleton</v>
          </cell>
          <cell r="F4334">
            <v>42947</v>
          </cell>
        </row>
        <row r="4335">
          <cell r="A4335" t="str">
            <v>13032-10</v>
          </cell>
          <cell r="B4335" t="str">
            <v>C</v>
          </cell>
          <cell r="C4335" t="str">
            <v>Closed</v>
          </cell>
          <cell r="D4335" t="str">
            <v>R - Development of Leishmania identification PCR assay for use with next generation PoC diagnostic devices</v>
          </cell>
          <cell r="E4335" t="str">
            <v>Sanjeev Krishna</v>
          </cell>
          <cell r="F4335">
            <v>42353</v>
          </cell>
        </row>
        <row r="4336">
          <cell r="A4336" t="str">
            <v>13033-10</v>
          </cell>
          <cell r="B4336" t="str">
            <v>C</v>
          </cell>
          <cell r="C4336" t="str">
            <v>Closed</v>
          </cell>
          <cell r="D4336" t="str">
            <v>A - HR Information &amp; Payroll Service</v>
          </cell>
          <cell r="E4336" t="str">
            <v>Andrew Judycki</v>
          </cell>
          <cell r="F4336">
            <v>43465</v>
          </cell>
        </row>
        <row r="4337">
          <cell r="A4337" t="str">
            <v>13034-10</v>
          </cell>
          <cell r="B4337" t="str">
            <v>C</v>
          </cell>
          <cell r="C4337" t="str">
            <v>Closed</v>
          </cell>
          <cell r="D4337" t="str">
            <v>R - Increased left ventricular trabeculation in athletes– a marker of left ventricular non-compaction or a physiological epiphenomenon of increased cardiac preload?</v>
          </cell>
          <cell r="E4337" t="str">
            <v>Sanjay Sharma</v>
          </cell>
          <cell r="F4337">
            <v>43405</v>
          </cell>
        </row>
        <row r="4338">
          <cell r="A4338" t="str">
            <v>13035-10</v>
          </cell>
          <cell r="B4338" t="str">
            <v>C</v>
          </cell>
          <cell r="C4338" t="str">
            <v>Closed</v>
          </cell>
          <cell r="D4338" t="str">
            <v>R - Tuberculosis  And Diabetes; Quantifying The Adverse Impact Of Rising Diabetes Prevalence On Tuberculosis Global Burden, And Estimating The Impact Of Targeted Interventions On Tuberculosis Transmission</v>
          </cell>
          <cell r="E4338" t="str">
            <v>Julia Critchley</v>
          </cell>
          <cell r="F4338">
            <v>72759</v>
          </cell>
        </row>
        <row r="4339">
          <cell r="A4339" t="str">
            <v>13036-10</v>
          </cell>
          <cell r="B4339" t="str">
            <v>C</v>
          </cell>
          <cell r="C4339" t="str">
            <v>Closed</v>
          </cell>
          <cell r="D4339" t="str">
            <v>R - A multi-centre randomised placebo-controlled trial of prophylactic enteral supplementation with bovine lactoferrin to prevent late-onset invasive infection in very preterm or very low birth weight infants</v>
          </cell>
          <cell r="E4339" t="str">
            <v>Paul Trafford Heath</v>
          </cell>
          <cell r="F4339">
            <v>43189</v>
          </cell>
        </row>
        <row r="4340">
          <cell r="A4340" t="str">
            <v>13037-10</v>
          </cell>
          <cell r="B4340" t="str">
            <v>N</v>
          </cell>
          <cell r="C4340" t="str">
            <v>Active</v>
          </cell>
          <cell r="D4340" t="str">
            <v>C1 - Consultancy Service Agreement: Diageo-Sahar Mansour</v>
          </cell>
          <cell r="E4340" t="str">
            <v>Sahar Mansour</v>
          </cell>
          <cell r="F4340">
            <v>43571</v>
          </cell>
        </row>
        <row r="4341">
          <cell r="A4341" t="str">
            <v>13038-10</v>
          </cell>
          <cell r="B4341" t="str">
            <v>N</v>
          </cell>
          <cell r="C4341" t="str">
            <v>Active</v>
          </cell>
          <cell r="D4341" t="str">
            <v>R - Preventing mother-to-child transmission of HIV in sub-Saharan Africa</v>
          </cell>
          <cell r="E4341" t="str">
            <v>Julian Ma</v>
          </cell>
          <cell r="F4341">
            <v>44407</v>
          </cell>
        </row>
        <row r="4342">
          <cell r="A4342" t="str">
            <v>13039-10</v>
          </cell>
          <cell r="B4342" t="str">
            <v>N</v>
          </cell>
          <cell r="C4342" t="str">
            <v>Active</v>
          </cell>
          <cell r="D4342" t="str">
            <v>R - Peer Support Evaluation Programme for Strands 1, 2 and 4</v>
          </cell>
          <cell r="E4342" t="str">
            <v>Steven George Gillard</v>
          </cell>
          <cell r="F4342">
            <v>43028</v>
          </cell>
        </row>
        <row r="4343">
          <cell r="A4343" t="str">
            <v>13040-10</v>
          </cell>
          <cell r="B4343" t="str">
            <v>C</v>
          </cell>
          <cell r="C4343" t="str">
            <v>Closed</v>
          </cell>
          <cell r="D4343" t="str">
            <v>R - Body fatness, overweight &amp; obesity in UK South Asian &amp; black African children and adolescents:  accurately assessing current patterns and recent time trends and providing improved body mass index (BMI) thresholds for diagnosis of overweight &amp; obesity</v>
          </cell>
          <cell r="E4343" t="str">
            <v>Peter Hynes Whincup</v>
          </cell>
          <cell r="F4343">
            <v>43830</v>
          </cell>
        </row>
        <row r="4344">
          <cell r="A4344" t="str">
            <v>13041-10</v>
          </cell>
          <cell r="B4344" t="str">
            <v>N</v>
          </cell>
          <cell r="C4344" t="str">
            <v>Active</v>
          </cell>
          <cell r="D4344" t="str">
            <v>R - Advanced nanophotonic point-of-care analysis device for fast and early diagnosis of cardiovascular disease</v>
          </cell>
          <cell r="E4344" t="str">
            <v>Paul Collinson</v>
          </cell>
          <cell r="F4344">
            <v>43524</v>
          </cell>
        </row>
        <row r="4345">
          <cell r="A4345" t="str">
            <v>13042-10</v>
          </cell>
          <cell r="B4345" t="str">
            <v>N</v>
          </cell>
          <cell r="C4345" t="str">
            <v>Active</v>
          </cell>
          <cell r="D4345" t="str">
            <v>R - Magnetic resonance imaging of atherosclerosis - A novel pretargeted approach</v>
          </cell>
          <cell r="E4345" t="str">
            <v>Taigang He</v>
          </cell>
          <cell r="F4345">
            <v>43585</v>
          </cell>
        </row>
        <row r="4346">
          <cell r="A4346" t="str">
            <v>13043-10</v>
          </cell>
          <cell r="B4346" t="str">
            <v>N</v>
          </cell>
          <cell r="C4346" t="str">
            <v>Active</v>
          </cell>
          <cell r="D4346" t="str">
            <v>R - Global Alignment of Immunization Safety Assessment in pregnancy</v>
          </cell>
          <cell r="E4346" t="str">
            <v>Paul Trafford Heath</v>
          </cell>
          <cell r="F4346">
            <v>43465</v>
          </cell>
        </row>
        <row r="4347">
          <cell r="A4347" t="str">
            <v>13044-10</v>
          </cell>
          <cell r="B4347" t="str">
            <v>N</v>
          </cell>
          <cell r="C4347" t="str">
            <v>Active</v>
          </cell>
          <cell r="D4347" t="str">
            <v>O - ADI Patents</v>
          </cell>
          <cell r="E4347" t="str">
            <v>Louise Amy Phillips</v>
          </cell>
          <cell r="F4347">
            <v>72842</v>
          </cell>
        </row>
        <row r="4348">
          <cell r="A4348" t="str">
            <v>13045-10</v>
          </cell>
          <cell r="B4348" t="str">
            <v>N</v>
          </cell>
          <cell r="C4348" t="str">
            <v>Active</v>
          </cell>
          <cell r="D4348" t="str">
            <v>R - STIM1-mediated PLC activity and TRPC1 channel activation in vascular smooth muscle</v>
          </cell>
          <cell r="E4348" t="str">
            <v>Anthony Paul Albert</v>
          </cell>
          <cell r="F4348">
            <v>43585</v>
          </cell>
        </row>
        <row r="4349">
          <cell r="A4349" t="str">
            <v>13046-10</v>
          </cell>
          <cell r="B4349" t="str">
            <v>P</v>
          </cell>
          <cell r="C4349" t="str">
            <v>Parked</v>
          </cell>
          <cell r="D4349" t="str">
            <v>R - FastTrack GECI: Development of novel fast calcium indicators for intracellular, extracellular and in vivo imaging</v>
          </cell>
          <cell r="E4349" t="str">
            <v>Katalin Torok</v>
          </cell>
          <cell r="F4349">
            <v>43567</v>
          </cell>
        </row>
        <row r="4350">
          <cell r="A4350" t="str">
            <v>13047-10</v>
          </cell>
          <cell r="B4350" t="str">
            <v>C</v>
          </cell>
          <cell r="C4350" t="str">
            <v>Closed</v>
          </cell>
          <cell r="D4350" t="str">
            <v>A - Replacement of existing flexible film Isolators (FFI)</v>
          </cell>
          <cell r="E4350" t="str">
            <v>Robert James Bond</v>
          </cell>
          <cell r="F4350">
            <v>42582</v>
          </cell>
        </row>
        <row r="4351">
          <cell r="A4351" t="str">
            <v>13048-10</v>
          </cell>
          <cell r="B4351" t="str">
            <v>N</v>
          </cell>
          <cell r="C4351" t="str">
            <v>Active</v>
          </cell>
          <cell r="D4351" t="str">
            <v>R - Social Inclusion in Individuals with Mental Health Problems</v>
          </cell>
          <cell r="E4351" t="str">
            <v>Gillian Clare Mezey</v>
          </cell>
          <cell r="F4351">
            <v>43829</v>
          </cell>
        </row>
        <row r="4352">
          <cell r="A4352" t="str">
            <v>13048-11</v>
          </cell>
          <cell r="B4352" t="str">
            <v>C</v>
          </cell>
          <cell r="C4352" t="str">
            <v>Closed</v>
          </cell>
          <cell r="D4352" t="str">
            <v>R - Sub-Contracted Research Collaboration (UCL, Univ. Bristol)</v>
          </cell>
          <cell r="E4352" t="str">
            <v>Gillian Clare Mezey</v>
          </cell>
          <cell r="F4352">
            <v>43281</v>
          </cell>
        </row>
        <row r="4353">
          <cell r="A4353" t="str">
            <v>13049-10</v>
          </cell>
          <cell r="B4353" t="str">
            <v>N</v>
          </cell>
          <cell r="C4353" t="str">
            <v>Active</v>
          </cell>
          <cell r="D4353" t="str">
            <v>G - Undergraduate Psychiatry SSCs</v>
          </cell>
          <cell r="E4353" t="str">
            <v>Soosan Atkins</v>
          </cell>
          <cell r="F4353">
            <v>73050</v>
          </cell>
        </row>
        <row r="4354">
          <cell r="A4354" t="str">
            <v>13051-10</v>
          </cell>
          <cell r="B4354" t="str">
            <v>C</v>
          </cell>
          <cell r="C4354" t="str">
            <v>Closed</v>
          </cell>
          <cell r="D4354" t="str">
            <v>R - In Vivo and In Vitro Studies of PLant Expressed Recombinant Antigens and Antibodies Against Chikungunya Virus</v>
          </cell>
          <cell r="E4354" t="str">
            <v>Julian Ma</v>
          </cell>
          <cell r="F4354">
            <v>42829</v>
          </cell>
        </row>
        <row r="4355">
          <cell r="A4355" t="str">
            <v>13052-10</v>
          </cell>
          <cell r="B4355" t="str">
            <v>N</v>
          </cell>
          <cell r="C4355" t="str">
            <v>Active</v>
          </cell>
          <cell r="D4355" t="str">
            <v>R - Attitudes to electronic cigarettes: A qualitative study of women who are pregnant or have recently given birth</v>
          </cell>
          <cell r="E4355" t="str">
            <v>Michael Henry Ussher</v>
          </cell>
          <cell r="F4355">
            <v>43069</v>
          </cell>
        </row>
        <row r="4356">
          <cell r="A4356" t="str">
            <v>13052-11</v>
          </cell>
          <cell r="B4356" t="str">
            <v>N</v>
          </cell>
          <cell r="C4356" t="str">
            <v>Active</v>
          </cell>
          <cell r="D4356" t="str">
            <v>R - Research Collaboration with Univ. Nottingham, Univ. Stirling (Sub-Contracted Research)</v>
          </cell>
          <cell r="E4356" t="str">
            <v>Michael Henry Ussher</v>
          </cell>
          <cell r="F4356">
            <v>43434</v>
          </cell>
        </row>
        <row r="4357">
          <cell r="A4357" t="str">
            <v>13053-10</v>
          </cell>
          <cell r="B4357" t="str">
            <v>N</v>
          </cell>
          <cell r="C4357" t="str">
            <v>Active</v>
          </cell>
          <cell r="D4357" t="str">
            <v>R - Multi-modal monitoring of patients with severe acute traumatic spinal cord injury</v>
          </cell>
          <cell r="E4357" t="str">
            <v>Marios Papadopoulos</v>
          </cell>
          <cell r="F4357">
            <v>43738</v>
          </cell>
        </row>
        <row r="4358">
          <cell r="A4358" t="str">
            <v>13054-10</v>
          </cell>
          <cell r="B4358" t="str">
            <v>N</v>
          </cell>
          <cell r="C4358" t="str">
            <v>Active</v>
          </cell>
          <cell r="D4358" t="str">
            <v>G - MOOCs</v>
          </cell>
          <cell r="E4358" t="str">
            <v>Luke Andrew Woodham</v>
          </cell>
          <cell r="F4358">
            <v>72897</v>
          </cell>
        </row>
        <row r="4359">
          <cell r="A4359" t="str">
            <v>13054-11</v>
          </cell>
          <cell r="B4359" t="str">
            <v>N</v>
          </cell>
          <cell r="C4359" t="str">
            <v>Active</v>
          </cell>
          <cell r="D4359" t="str">
            <v>G - Summer School</v>
          </cell>
          <cell r="E4359" t="str">
            <v>Nikki Elizabeth George</v>
          </cell>
          <cell r="F4359">
            <v>73050</v>
          </cell>
        </row>
        <row r="4360">
          <cell r="A4360" t="str">
            <v>13054-12</v>
          </cell>
          <cell r="B4360" t="str">
            <v>N</v>
          </cell>
          <cell r="C4360" t="str">
            <v>Active</v>
          </cell>
          <cell r="D4360" t="str">
            <v>G - Teaching Skills Short Course</v>
          </cell>
          <cell r="E4360" t="str">
            <v>Nikki Elizabeth George</v>
          </cell>
          <cell r="F4360">
            <v>73050</v>
          </cell>
        </row>
        <row r="4361">
          <cell r="A4361" t="str">
            <v>13054-13</v>
          </cell>
          <cell r="B4361" t="str">
            <v>N</v>
          </cell>
          <cell r="C4361" t="str">
            <v>Active</v>
          </cell>
          <cell r="D4361" t="str">
            <v>G - ECG Interpretation in Young &amp; Athletes Course</v>
          </cell>
          <cell r="E4361" t="str">
            <v>Nikki Elizabeth George</v>
          </cell>
          <cell r="F4361">
            <v>73050</v>
          </cell>
        </row>
        <row r="4362">
          <cell r="A4362" t="str">
            <v>13054-14</v>
          </cell>
          <cell r="B4362" t="str">
            <v>N</v>
          </cell>
          <cell r="C4362" t="str">
            <v>Active</v>
          </cell>
          <cell r="D4362" t="str">
            <v>G- WRiiTe Eperiential Diabetes for Health Care Profs Course</v>
          </cell>
          <cell r="E4362" t="str">
            <v>Nikki Elizabeth George</v>
          </cell>
          <cell r="F4362">
            <v>73050</v>
          </cell>
        </row>
        <row r="4363">
          <cell r="A4363" t="str">
            <v>13054-15</v>
          </cell>
          <cell r="B4363" t="str">
            <v>N</v>
          </cell>
          <cell r="C4363" t="str">
            <v>Active</v>
          </cell>
          <cell r="D4363" t="str">
            <v>G- Surgical Approaches to Shoulder &amp; Elbow Course</v>
          </cell>
          <cell r="E4363" t="str">
            <v>Nikki Elizabeth George</v>
          </cell>
          <cell r="F4363">
            <v>73050</v>
          </cell>
        </row>
        <row r="4364">
          <cell r="A4364" t="str">
            <v>13054-16</v>
          </cell>
          <cell r="B4364" t="str">
            <v>N</v>
          </cell>
          <cell r="C4364" t="str">
            <v>Active</v>
          </cell>
          <cell r="D4364" t="str">
            <v>G- Heart Failure in Clinical Practice Course</v>
          </cell>
          <cell r="E4364" t="str">
            <v>Nikki Elizabeth George</v>
          </cell>
          <cell r="F4364">
            <v>73050</v>
          </cell>
        </row>
        <row r="4365">
          <cell r="A4365" t="str">
            <v>13054-17</v>
          </cell>
          <cell r="B4365" t="str">
            <v>N</v>
          </cell>
          <cell r="C4365" t="str">
            <v>Active</v>
          </cell>
          <cell r="D4365" t="str">
            <v>G - Fetal cardiology for Obstet. &amp; Fetal Medicine Specialists Course</v>
          </cell>
          <cell r="E4365" t="str">
            <v>Nikki Elizabeth George</v>
          </cell>
          <cell r="F4365">
            <v>73050</v>
          </cell>
        </row>
        <row r="4366">
          <cell r="A4366" t="str">
            <v>13054-18</v>
          </cell>
          <cell r="B4366" t="str">
            <v>N</v>
          </cell>
          <cell r="C4366" t="str">
            <v>Active</v>
          </cell>
          <cell r="D4366" t="str">
            <v>G - The Co-Morbidities of Epilepsy Course</v>
          </cell>
          <cell r="E4366" t="str">
            <v>Nikki Elizabeth George</v>
          </cell>
          <cell r="F4366">
            <v>73050</v>
          </cell>
        </row>
        <row r="4367">
          <cell r="A4367" t="str">
            <v>13054-19</v>
          </cell>
          <cell r="B4367" t="str">
            <v>N</v>
          </cell>
          <cell r="C4367" t="str">
            <v>Active</v>
          </cell>
          <cell r="D4367" t="str">
            <v>G - Acute, Intensive and Emergency Psychiatric Care Course</v>
          </cell>
          <cell r="E4367" t="str">
            <v>Nikki Elizabeth George</v>
          </cell>
          <cell r="F4367">
            <v>73050</v>
          </cell>
        </row>
        <row r="4368">
          <cell r="A4368" t="str">
            <v>13054-20</v>
          </cell>
          <cell r="B4368" t="str">
            <v>N</v>
          </cell>
          <cell r="C4368" t="str">
            <v>Active</v>
          </cell>
          <cell r="D4368" t="str">
            <v>G - Cardiac Imaging Course</v>
          </cell>
          <cell r="E4368" t="str">
            <v>Nikki Elizabeth George</v>
          </cell>
          <cell r="F4368">
            <v>73050</v>
          </cell>
        </row>
        <row r="4369">
          <cell r="A4369" t="str">
            <v>13054-21</v>
          </cell>
          <cell r="B4369" t="str">
            <v>N</v>
          </cell>
          <cell r="C4369" t="str">
            <v>Active</v>
          </cell>
          <cell r="D4369" t="str">
            <v>G - Creative Problem Solving Course</v>
          </cell>
          <cell r="E4369" t="str">
            <v>Nikki Elizabeth George</v>
          </cell>
          <cell r="F4369">
            <v>73050</v>
          </cell>
        </row>
        <row r="4370">
          <cell r="A4370" t="str">
            <v>13054-22</v>
          </cell>
          <cell r="B4370" t="str">
            <v>N</v>
          </cell>
          <cell r="C4370" t="str">
            <v>Active</v>
          </cell>
          <cell r="D4370" t="str">
            <v>G - Light Microscopy Workshop</v>
          </cell>
          <cell r="E4370" t="str">
            <v>Nikki Elizabeth George</v>
          </cell>
          <cell r="F4370">
            <v>73050</v>
          </cell>
        </row>
        <row r="4371">
          <cell r="A4371" t="str">
            <v>13054-23</v>
          </cell>
          <cell r="B4371" t="str">
            <v>N</v>
          </cell>
          <cell r="C4371" t="str">
            <v>Active</v>
          </cell>
          <cell r="D4371" t="str">
            <v>G- Management and Leadership short course</v>
          </cell>
          <cell r="E4371" t="str">
            <v>Nikki Elizabeth George</v>
          </cell>
          <cell r="F4371">
            <v>73050</v>
          </cell>
        </row>
        <row r="4372">
          <cell r="A4372" t="str">
            <v>13054-24</v>
          </cell>
          <cell r="B4372" t="str">
            <v>N</v>
          </cell>
          <cell r="C4372" t="str">
            <v>Active</v>
          </cell>
          <cell r="D4372" t="str">
            <v>G- Recent advances in young onset dementia</v>
          </cell>
          <cell r="E4372" t="str">
            <v>Nikki Elizabeth George</v>
          </cell>
          <cell r="F4372">
            <v>73050</v>
          </cell>
        </row>
        <row r="4373">
          <cell r="A4373" t="str">
            <v>13054-25</v>
          </cell>
          <cell r="B4373" t="str">
            <v>N</v>
          </cell>
          <cell r="C4373" t="str">
            <v>Active</v>
          </cell>
          <cell r="D4373" t="str">
            <v>G - Acute Neurology</v>
          </cell>
          <cell r="E4373" t="str">
            <v>Nikki Elizabeth George</v>
          </cell>
          <cell r="F4373">
            <v>73050</v>
          </cell>
        </row>
        <row r="4374">
          <cell r="A4374" t="str">
            <v>13054-26</v>
          </cell>
          <cell r="B4374" t="str">
            <v>N</v>
          </cell>
          <cell r="C4374" t="str">
            <v>Active</v>
          </cell>
          <cell r="D4374" t="str">
            <v>G - Neurosurgery High Speed Drill course</v>
          </cell>
          <cell r="E4374" t="str">
            <v>Nikki Elizabeth George</v>
          </cell>
          <cell r="F4374">
            <v>73050</v>
          </cell>
        </row>
        <row r="4375">
          <cell r="A4375" t="str">
            <v>13054-27</v>
          </cell>
          <cell r="B4375" t="str">
            <v>N</v>
          </cell>
          <cell r="C4375" t="str">
            <v>Active</v>
          </cell>
          <cell r="D4375" t="str">
            <v>G- Practical Echocardiography Course</v>
          </cell>
          <cell r="E4375" t="str">
            <v>Nikki Elizabeth George</v>
          </cell>
          <cell r="F4375">
            <v>73050</v>
          </cell>
        </row>
        <row r="4376">
          <cell r="A4376" t="str">
            <v>13055-10</v>
          </cell>
          <cell r="B4376" t="str">
            <v>C</v>
          </cell>
          <cell r="C4376" t="str">
            <v>Closed</v>
          </cell>
          <cell r="D4376" t="str">
            <v>O - Charitable Income - Dr A Child</v>
          </cell>
          <cell r="E4376" t="str">
            <v>Anne Hawthorne Child</v>
          </cell>
          <cell r="F4376">
            <v>42993</v>
          </cell>
        </row>
        <row r="4377">
          <cell r="A4377" t="str">
            <v>13056-10</v>
          </cell>
          <cell r="B4377" t="str">
            <v>C</v>
          </cell>
          <cell r="C4377" t="str">
            <v>Closed</v>
          </cell>
          <cell r="D4377" t="str">
            <v>G - Athena Swan</v>
          </cell>
          <cell r="E4377" t="str">
            <v>Sally Elizabeth Preston Wells</v>
          </cell>
          <cell r="F4377">
            <v>73050</v>
          </cell>
        </row>
        <row r="4378">
          <cell r="A4378" t="str">
            <v>13056-11</v>
          </cell>
          <cell r="B4378" t="str">
            <v>N</v>
          </cell>
          <cell r="C4378" t="str">
            <v>Active</v>
          </cell>
          <cell r="D4378" t="str">
            <v>G - Athena Swan</v>
          </cell>
          <cell r="E4378" t="str">
            <v>Deborah Faye Bowman</v>
          </cell>
          <cell r="F4378">
            <v>73050</v>
          </cell>
        </row>
        <row r="4379">
          <cell r="A4379" t="str">
            <v>13057-10</v>
          </cell>
          <cell r="B4379" t="str">
            <v>N</v>
          </cell>
          <cell r="C4379" t="str">
            <v>Active</v>
          </cell>
          <cell r="D4379" t="str">
            <v>G - MSc Genomic Medicine</v>
          </cell>
          <cell r="E4379" t="str">
            <v>Georgia Kate Baines</v>
          </cell>
          <cell r="F4379">
            <v>73050</v>
          </cell>
        </row>
        <row r="4380">
          <cell r="A4380" t="str">
            <v>13058-10</v>
          </cell>
          <cell r="B4380" t="str">
            <v>C</v>
          </cell>
          <cell r="C4380" t="str">
            <v>Closed</v>
          </cell>
          <cell r="D4380" t="str">
            <v>G - MSc Family Medicine</v>
          </cell>
          <cell r="E4380" t="str">
            <v>Lesley Anne Hulmes</v>
          </cell>
          <cell r="F4380">
            <v>73050</v>
          </cell>
        </row>
        <row r="4381">
          <cell r="A4381" t="str">
            <v>13059-10</v>
          </cell>
          <cell r="B4381" t="str">
            <v>N</v>
          </cell>
          <cell r="C4381" t="str">
            <v>Active</v>
          </cell>
          <cell r="D4381" t="str">
            <v>R - RIFASHORT - A randomized trial to evaluate the toxicity and efficacy of 1200mg and 1800mg rifampicin daily for 4 months in the treatment of pulmonary tuberculosis</v>
          </cell>
          <cell r="E4381" t="str">
            <v>Amina Jindani</v>
          </cell>
          <cell r="F4381">
            <v>43823</v>
          </cell>
        </row>
        <row r="4382">
          <cell r="A4382" t="str">
            <v>13059-11</v>
          </cell>
          <cell r="B4382" t="str">
            <v>N</v>
          </cell>
          <cell r="C4382" t="str">
            <v>Active</v>
          </cell>
          <cell r="D4382" t="str">
            <v>R - RIFASHORT - A randomized trial to evaluate the toxicity and efficacy of 1200mg and 1800mg rifampicin daily for 4 months in the treatment of pulmonary tuberculosis</v>
          </cell>
          <cell r="E4382" t="str">
            <v>Amina Jindani</v>
          </cell>
          <cell r="F4382">
            <v>43823</v>
          </cell>
        </row>
        <row r="4383">
          <cell r="A4383" t="str">
            <v>13059-12</v>
          </cell>
          <cell r="B4383" t="str">
            <v>N</v>
          </cell>
          <cell r="C4383" t="str">
            <v>Active</v>
          </cell>
          <cell r="D4383" t="str">
            <v>R - RIFASHORT - A randomized trial to evaluate the toxicity and efficacy of 1200mg and 1800mg rifampicin daily for 4 months in the treatment of pulmonary tuberculosis</v>
          </cell>
          <cell r="E4383" t="str">
            <v>Amina Jindani</v>
          </cell>
          <cell r="F4383">
            <v>43823</v>
          </cell>
        </row>
        <row r="4384">
          <cell r="A4384" t="str">
            <v>13059-13</v>
          </cell>
          <cell r="B4384" t="str">
            <v>C</v>
          </cell>
          <cell r="C4384" t="str">
            <v>Closed</v>
          </cell>
          <cell r="D4384" t="str">
            <v>R - RIFASHORT - A randomized trial to evaluate the toxicity and efficacy of 1200mg and 1800mg rifampicin daily for 4 months in the treatment of pulmonary tuberculosis</v>
          </cell>
          <cell r="E4384" t="str">
            <v>Amina Jindani</v>
          </cell>
          <cell r="F4384">
            <v>43823</v>
          </cell>
        </row>
        <row r="4385">
          <cell r="A4385" t="str">
            <v>13059-14</v>
          </cell>
          <cell r="B4385" t="str">
            <v>N</v>
          </cell>
          <cell r="C4385" t="str">
            <v>Active</v>
          </cell>
          <cell r="D4385" t="str">
            <v>R - Uganda site (invoices from Epicentre)</v>
          </cell>
          <cell r="E4385" t="str">
            <v>Amina Jindani</v>
          </cell>
          <cell r="F4385">
            <v>43823</v>
          </cell>
        </row>
        <row r="4386">
          <cell r="A4386" t="str">
            <v>13059-15</v>
          </cell>
          <cell r="B4386" t="str">
            <v>N</v>
          </cell>
          <cell r="C4386" t="str">
            <v>Active</v>
          </cell>
          <cell r="D4386" t="str">
            <v>R - RIFASHORT Botswana site</v>
          </cell>
          <cell r="E4386" t="str">
            <v>Amina Jindani</v>
          </cell>
          <cell r="F4386">
            <v>43823</v>
          </cell>
        </row>
        <row r="4387">
          <cell r="A4387" t="str">
            <v>13059-16</v>
          </cell>
          <cell r="B4387" t="str">
            <v>N</v>
          </cell>
          <cell r="C4387" t="str">
            <v>Active</v>
          </cell>
          <cell r="D4387" t="str">
            <v>R - RIFASHORT Peru site</v>
          </cell>
          <cell r="E4387" t="str">
            <v>Amina Jindani</v>
          </cell>
          <cell r="F4387">
            <v>43823</v>
          </cell>
        </row>
        <row r="4388">
          <cell r="A4388" t="str">
            <v>13059-17</v>
          </cell>
          <cell r="B4388" t="str">
            <v>N</v>
          </cell>
          <cell r="C4388" t="str">
            <v>Active</v>
          </cell>
          <cell r="D4388" t="str">
            <v>R - RIFASHORT Datafax</v>
          </cell>
          <cell r="E4388" t="str">
            <v>Amina Jindani</v>
          </cell>
          <cell r="F4388">
            <v>43823</v>
          </cell>
        </row>
        <row r="4389">
          <cell r="A4389" t="str">
            <v>13059-18</v>
          </cell>
          <cell r="B4389" t="str">
            <v>N</v>
          </cell>
          <cell r="C4389" t="str">
            <v>Active</v>
          </cell>
          <cell r="D4389" t="str">
            <v>R - RIFASHORT LSHTM</v>
          </cell>
          <cell r="E4389" t="str">
            <v>Amina Jindani</v>
          </cell>
          <cell r="F4389">
            <v>43823</v>
          </cell>
        </row>
        <row r="4390">
          <cell r="A4390" t="str">
            <v>13059-19</v>
          </cell>
          <cell r="B4390" t="str">
            <v>N</v>
          </cell>
          <cell r="C4390" t="str">
            <v>Active</v>
          </cell>
          <cell r="D4390" t="str">
            <v>R - University of Leicester supplementary study</v>
          </cell>
          <cell r="E4390" t="str">
            <v>Amina Jindani</v>
          </cell>
          <cell r="F4390">
            <v>43823</v>
          </cell>
        </row>
        <row r="4391">
          <cell r="A4391" t="str">
            <v>13059-20</v>
          </cell>
          <cell r="B4391" t="str">
            <v>N</v>
          </cell>
          <cell r="C4391" t="str">
            <v>Active</v>
          </cell>
          <cell r="D4391" t="str">
            <v>R - RIFASHORT Guinea site</v>
          </cell>
          <cell r="E4391" t="str">
            <v>Amina Jindani</v>
          </cell>
          <cell r="F4391">
            <v>43823</v>
          </cell>
        </row>
        <row r="4392">
          <cell r="A4392" t="str">
            <v>13059-21</v>
          </cell>
          <cell r="B4392" t="str">
            <v>N</v>
          </cell>
          <cell r="C4392" t="str">
            <v>Active</v>
          </cell>
          <cell r="D4392" t="str">
            <v>R - RIFASHORT Nepal site</v>
          </cell>
          <cell r="E4392" t="str">
            <v>Amina Jindani</v>
          </cell>
          <cell r="F4392">
            <v>43823</v>
          </cell>
        </row>
        <row r="4393">
          <cell r="A4393" t="str">
            <v>13060-10</v>
          </cell>
          <cell r="B4393" t="str">
            <v>N</v>
          </cell>
          <cell r="C4393" t="str">
            <v>Active</v>
          </cell>
          <cell r="D4393" t="str">
            <v>R - The Functional Genomics Cell Bank at St George´s: extension of activities</v>
          </cell>
          <cell r="E4393" t="str">
            <v>Elena Vladimirovna Sviderskaya</v>
          </cell>
          <cell r="F4393">
            <v>44043</v>
          </cell>
        </row>
        <row r="4394">
          <cell r="A4394" t="str">
            <v>13061-10</v>
          </cell>
          <cell r="B4394" t="str">
            <v>N</v>
          </cell>
          <cell r="C4394" t="str">
            <v>Active</v>
          </cell>
          <cell r="D4394" t="str">
            <v>C - Respiratory Questionnaire Commercial Income (P Jones) -INCF</v>
          </cell>
          <cell r="E4394" t="str">
            <v>Ekaterini Nesbitt</v>
          </cell>
          <cell r="F4394">
            <v>73050</v>
          </cell>
        </row>
        <row r="4395">
          <cell r="A4395" t="str">
            <v>13061-11</v>
          </cell>
          <cell r="B4395" t="str">
            <v>N</v>
          </cell>
          <cell r="C4395" t="str">
            <v>Active</v>
          </cell>
          <cell r="D4395" t="str">
            <v>C - Respiratory Questionnaire Commercial Income (P Jones) -INCC disbursement</v>
          </cell>
          <cell r="E4395" t="str">
            <v>Joanne Megan Eggleton</v>
          </cell>
          <cell r="F4395">
            <v>73050</v>
          </cell>
        </row>
        <row r="4396">
          <cell r="A4396" t="str">
            <v>13061-12</v>
          </cell>
          <cell r="B4396" t="str">
            <v>N</v>
          </cell>
          <cell r="C4396" t="str">
            <v>Active</v>
          </cell>
          <cell r="D4396" t="str">
            <v>C - SGRQ-I</v>
          </cell>
          <cell r="E4396" t="str">
            <v>Ekaterini Nesbitt</v>
          </cell>
          <cell r="F4396">
            <v>73050</v>
          </cell>
        </row>
        <row r="4397">
          <cell r="A4397" t="str">
            <v>13062-10</v>
          </cell>
          <cell r="B4397" t="str">
            <v>N</v>
          </cell>
          <cell r="C4397" t="str">
            <v>Active</v>
          </cell>
          <cell r="D4397" t="str">
            <v>R - A Unified Mechanism for Functional Neurological Symptoms</v>
          </cell>
          <cell r="E4397" t="str">
            <v>Mark John James Edwards</v>
          </cell>
          <cell r="F4397">
            <v>43616</v>
          </cell>
        </row>
        <row r="4398">
          <cell r="A4398" t="str">
            <v>13063-10</v>
          </cell>
          <cell r="B4398" t="str">
            <v>C</v>
          </cell>
          <cell r="C4398" t="str">
            <v>Closed</v>
          </cell>
          <cell r="D4398" t="str">
            <v>G - British Assoc of Clin Anatomists Meeting</v>
          </cell>
          <cell r="E4398" t="str">
            <v>Philip James Adds</v>
          </cell>
          <cell r="F4398">
            <v>42582</v>
          </cell>
        </row>
        <row r="4399">
          <cell r="A4399" t="str">
            <v>13064-10</v>
          </cell>
          <cell r="B4399" t="str">
            <v>N</v>
          </cell>
          <cell r="C4399" t="str">
            <v>Active</v>
          </cell>
          <cell r="D4399" t="str">
            <v>R - DAP-PEDOST-11-03 - A Multicentre, Randomised, Double-Blinded Comparative Study to Evaluate the Efficacy, Safety and Pharmacokinetics of Daptomycin Versus Active Comparator in Pediatric Subjects with Acute Hematogenous Osteomyelitis due to Gram-Positi</v>
          </cell>
          <cell r="E4399" t="str">
            <v>Michael Roy Sharland</v>
          </cell>
          <cell r="F4399">
            <v>43023</v>
          </cell>
        </row>
        <row r="4400">
          <cell r="A4400" t="str">
            <v>13065-10</v>
          </cell>
          <cell r="B4400" t="str">
            <v>N</v>
          </cell>
          <cell r="C4400" t="str">
            <v>Active</v>
          </cell>
          <cell r="D4400" t="str">
            <v>O - Bench Fees for Sheeba Murad</v>
          </cell>
          <cell r="E4400" t="str">
            <v>Julian Ma</v>
          </cell>
          <cell r="F4400">
            <v>43677</v>
          </cell>
        </row>
        <row r="4401">
          <cell r="A4401" t="str">
            <v>13065-11</v>
          </cell>
          <cell r="B4401" t="str">
            <v>N</v>
          </cell>
          <cell r="C4401" t="str">
            <v>Active</v>
          </cell>
          <cell r="D4401" t="str">
            <v>G - Bench fees-M Ramos; RT qPCR Ebola virus assay</v>
          </cell>
          <cell r="E4401" t="str">
            <v>Henry Michael Staines</v>
          </cell>
          <cell r="F4401">
            <v>43739</v>
          </cell>
        </row>
        <row r="4402">
          <cell r="A4402" t="str">
            <v>13066-10</v>
          </cell>
          <cell r="B4402" t="str">
            <v>N</v>
          </cell>
          <cell r="C4402" t="str">
            <v>Active</v>
          </cell>
          <cell r="D4402" t="str">
            <v>C - Respiratory Questionnaire Commercial Income (P Jones)-INII disbursement</v>
          </cell>
          <cell r="E4402" t="str">
            <v>Julian Ma</v>
          </cell>
          <cell r="F4402">
            <v>73050</v>
          </cell>
        </row>
        <row r="4403">
          <cell r="A4403" t="str">
            <v>13067-10</v>
          </cell>
          <cell r="B4403" t="str">
            <v>C</v>
          </cell>
          <cell r="C4403" t="str">
            <v>Closed</v>
          </cell>
          <cell r="D4403" t="str">
            <v>R - DINOSAUR</v>
          </cell>
          <cell r="E4403" t="str">
            <v>Michael Roy Sharland</v>
          </cell>
          <cell r="F4403">
            <v>42674</v>
          </cell>
        </row>
        <row r="4404">
          <cell r="A4404" t="str">
            <v>13068-10</v>
          </cell>
          <cell r="B4404" t="str">
            <v>N</v>
          </cell>
          <cell r="C4404" t="str">
            <v>Active</v>
          </cell>
          <cell r="D4404" t="str">
            <v>R - DMID 11-0069, A phase II randomised and controlled investigation of six weeks of oral valganciclovir therapy in infants and children and congenital cytomegalovirus infection and hearing loss</v>
          </cell>
          <cell r="E4404" t="str">
            <v>Michael Roy Sharland</v>
          </cell>
          <cell r="F4404">
            <v>43738</v>
          </cell>
        </row>
        <row r="4405">
          <cell r="A4405" t="str">
            <v>13069-10</v>
          </cell>
          <cell r="B4405" t="str">
            <v>C</v>
          </cell>
          <cell r="C4405" t="str">
            <v>Closed</v>
          </cell>
          <cell r="D4405" t="str">
            <v>F - Discretionary Account - Dr A M Reid</v>
          </cell>
          <cell r="E4405" t="str">
            <v>Susan Anne McPheat</v>
          </cell>
          <cell r="F4405">
            <v>73050</v>
          </cell>
        </row>
        <row r="4406">
          <cell r="A4406" t="str">
            <v>13070-10</v>
          </cell>
          <cell r="B4406" t="str">
            <v>C</v>
          </cell>
          <cell r="C4406" t="str">
            <v>Closed</v>
          </cell>
          <cell r="D4406" t="str">
            <v>A - Robert Lowe Sports Centre (general fabric upgrade) EP5</v>
          </cell>
          <cell r="E4406" t="str">
            <v>Derek Waldo Bannister</v>
          </cell>
          <cell r="F4406">
            <v>42583</v>
          </cell>
        </row>
        <row r="4407">
          <cell r="A4407" t="str">
            <v>13071-10</v>
          </cell>
          <cell r="B4407" t="str">
            <v>C</v>
          </cell>
          <cell r="C4407" t="str">
            <v>Closed</v>
          </cell>
          <cell r="D4407" t="str">
            <v>A - Hunter Wing Teaching Rooms (EP2)</v>
          </cell>
          <cell r="E4407" t="str">
            <v>Nicholas John Creasey</v>
          </cell>
          <cell r="F4407">
            <v>42948</v>
          </cell>
        </row>
        <row r="4408">
          <cell r="A4408" t="str">
            <v>13071-11</v>
          </cell>
          <cell r="B4408" t="str">
            <v>N</v>
          </cell>
          <cell r="C4408" t="str">
            <v>Active</v>
          </cell>
          <cell r="D4408" t="str">
            <v>A - Hunter Wing Steam Calorifiers</v>
          </cell>
          <cell r="E4408" t="str">
            <v>Nicholas John Creasey</v>
          </cell>
          <cell r="F4408">
            <v>43678</v>
          </cell>
        </row>
        <row r="4409">
          <cell r="A4409" t="str">
            <v>13071-12</v>
          </cell>
          <cell r="B4409" t="str">
            <v>N</v>
          </cell>
          <cell r="C4409" t="str">
            <v>Active</v>
          </cell>
          <cell r="D4409" t="str">
            <v>A - Replace &amp; Installation of New lift to Hunter Wing</v>
          </cell>
          <cell r="E4409" t="str">
            <v>Nicholas John Creasey</v>
          </cell>
          <cell r="F4409">
            <v>43677</v>
          </cell>
        </row>
        <row r="4410">
          <cell r="A4410" t="str">
            <v>13071-13</v>
          </cell>
          <cell r="B4410" t="str">
            <v>N</v>
          </cell>
          <cell r="C4410" t="str">
            <v>Active</v>
          </cell>
          <cell r="D4410" t="str">
            <v>A- Estates Masterplan-office space in Hunter Wing Grd Floor (EMP4 - EMP20)</v>
          </cell>
          <cell r="E4410" t="str">
            <v>Nicholas John Creasey</v>
          </cell>
          <cell r="F4410">
            <v>44408</v>
          </cell>
        </row>
        <row r="4411">
          <cell r="A4411" t="str">
            <v>13072-10</v>
          </cell>
          <cell r="B4411" t="str">
            <v>C</v>
          </cell>
          <cell r="C4411" t="str">
            <v>Closed</v>
          </cell>
          <cell r="D4411" t="str">
            <v>A - Upgrade Fire Alarm System</v>
          </cell>
          <cell r="E4411" t="str">
            <v>Derek Waldo Bannister</v>
          </cell>
          <cell r="F4411">
            <v>42948</v>
          </cell>
        </row>
        <row r="4412">
          <cell r="A4412" t="str">
            <v>13073-10</v>
          </cell>
          <cell r="B4412" t="str">
            <v>C</v>
          </cell>
          <cell r="C4412" t="str">
            <v>Closed</v>
          </cell>
          <cell r="D4412" t="str">
            <v>A - Open Access Monitor Module (IP1)</v>
          </cell>
          <cell r="E4412" t="str">
            <v>Lawrence Douglas Quinton Jones</v>
          </cell>
          <cell r="F4412">
            <v>42583</v>
          </cell>
        </row>
        <row r="4413">
          <cell r="A4413" t="str">
            <v>13073-11</v>
          </cell>
          <cell r="B4413" t="str">
            <v>N</v>
          </cell>
          <cell r="C4413" t="str">
            <v>Active</v>
          </cell>
          <cell r="D4413" t="str">
            <v>A - Research Data Management (IP9)</v>
          </cell>
          <cell r="E4413" t="str">
            <v>Lawrence Douglas Quinton Jones</v>
          </cell>
          <cell r="F4413">
            <v>43678</v>
          </cell>
        </row>
        <row r="4414">
          <cell r="A4414" t="str">
            <v>13073-12</v>
          </cell>
          <cell r="B4414" t="str">
            <v>C</v>
          </cell>
          <cell r="C4414" t="str">
            <v>Closed</v>
          </cell>
          <cell r="D4414" t="str">
            <v>A - Alma Library Management System</v>
          </cell>
          <cell r="E4414" t="str">
            <v>Lawrence Douglas Quinton Jones</v>
          </cell>
          <cell r="F4414">
            <v>43678</v>
          </cell>
        </row>
        <row r="4415">
          <cell r="A4415" t="str">
            <v>13073-13</v>
          </cell>
          <cell r="B4415" t="str">
            <v>N</v>
          </cell>
          <cell r="C4415" t="str">
            <v>Active</v>
          </cell>
          <cell r="D4415" t="str">
            <v>A-  Library RFID</v>
          </cell>
          <cell r="E4415" t="str">
            <v>Lawrence Douglas Quinton Jones</v>
          </cell>
          <cell r="F4415">
            <v>45870</v>
          </cell>
        </row>
        <row r="4416">
          <cell r="A4416" t="str">
            <v>13074-10</v>
          </cell>
          <cell r="B4416" t="str">
            <v>N</v>
          </cell>
          <cell r="C4416" t="str">
            <v>Active</v>
          </cell>
          <cell r="D4416" t="str">
            <v>G - SHINE Initiative</v>
          </cell>
          <cell r="E4416" t="str">
            <v>Jennifer Lynne Winters</v>
          </cell>
          <cell r="F4416">
            <v>73050</v>
          </cell>
        </row>
        <row r="4417">
          <cell r="A4417" t="str">
            <v>13075-10</v>
          </cell>
          <cell r="B4417" t="str">
            <v>C</v>
          </cell>
          <cell r="C4417" t="str">
            <v>Closed</v>
          </cell>
          <cell r="D4417" t="str">
            <v>A - Student Document Management System</v>
          </cell>
          <cell r="E4417" t="str">
            <v>Jennifer Ruth Laws</v>
          </cell>
          <cell r="F4417">
            <v>42948</v>
          </cell>
        </row>
        <row r="4418">
          <cell r="A4418" t="str">
            <v>13075-11</v>
          </cell>
          <cell r="B4418" t="str">
            <v>C</v>
          </cell>
          <cell r="C4418" t="str">
            <v>Closed</v>
          </cell>
          <cell r="D4418" t="str">
            <v>A - Student Relationship Management Service</v>
          </cell>
          <cell r="E4418" t="str">
            <v>Dean Pateman</v>
          </cell>
          <cell r="F4418">
            <v>42815</v>
          </cell>
        </row>
        <row r="4419">
          <cell r="A4419" t="str">
            <v>13075-12</v>
          </cell>
          <cell r="B4419" t="str">
            <v>C</v>
          </cell>
          <cell r="C4419" t="str">
            <v>Closed</v>
          </cell>
          <cell r="D4419" t="str">
            <v>A - Applicant Portal</v>
          </cell>
          <cell r="E4419" t="str">
            <v>Dean Pateman</v>
          </cell>
          <cell r="F4419">
            <v>42735</v>
          </cell>
        </row>
        <row r="4420">
          <cell r="A4420" t="str">
            <v>13075-13</v>
          </cell>
          <cell r="B4420" t="str">
            <v>C</v>
          </cell>
          <cell r="C4420" t="str">
            <v>Closed</v>
          </cell>
          <cell r="D4420" t="str">
            <v>A - On-line application System</v>
          </cell>
          <cell r="E4420" t="str">
            <v>Dean Pateman</v>
          </cell>
          <cell r="F4420">
            <v>42735</v>
          </cell>
        </row>
        <row r="4421">
          <cell r="A4421" t="str">
            <v>13076-10</v>
          </cell>
          <cell r="B4421" t="str">
            <v>N</v>
          </cell>
          <cell r="C4421" t="str">
            <v>Active</v>
          </cell>
          <cell r="D4421" t="str">
            <v>R - Genetic analysis of Lipoedema - a 2 year pilot</v>
          </cell>
          <cell r="E4421" t="str">
            <v>Pia Ostergaard</v>
          </cell>
          <cell r="F4421">
            <v>43830</v>
          </cell>
        </row>
        <row r="4422">
          <cell r="A4422" t="str">
            <v>13077-10</v>
          </cell>
          <cell r="B4422" t="str">
            <v>N</v>
          </cell>
          <cell r="C4422" t="str">
            <v>Active</v>
          </cell>
          <cell r="D4422" t="str">
            <v>R - Innovative Short Cationic R - Peptides as Potential Diagnostic Tools for Mycobacteria Infections</v>
          </cell>
          <cell r="E4422" t="str">
            <v>Kai Hilpert</v>
          </cell>
          <cell r="F4422">
            <v>43110</v>
          </cell>
        </row>
        <row r="4423">
          <cell r="A4423" t="str">
            <v>13078-10</v>
          </cell>
          <cell r="B4423" t="str">
            <v>N</v>
          </cell>
          <cell r="C4423" t="str">
            <v>Active</v>
          </cell>
          <cell r="D4423" t="str">
            <v>R - MEDCIN - Medical Curriculum Innovations</v>
          </cell>
          <cell r="E4423" t="str">
            <v>Terence Alan Poulton</v>
          </cell>
          <cell r="F4423">
            <v>43205</v>
          </cell>
        </row>
        <row r="4424">
          <cell r="A4424" t="str">
            <v>13079-10</v>
          </cell>
          <cell r="B4424" t="str">
            <v>N</v>
          </cell>
          <cell r="C4424" t="str">
            <v>Active</v>
          </cell>
          <cell r="D4424" t="str">
            <v>G - Donations</v>
          </cell>
          <cell r="E4424" t="str">
            <v>Jane Susan Page</v>
          </cell>
          <cell r="F4424">
            <v>73050</v>
          </cell>
        </row>
        <row r="4425">
          <cell r="A4425" t="str">
            <v>13079-11</v>
          </cell>
          <cell r="B4425" t="str">
            <v>N</v>
          </cell>
          <cell r="C4425" t="str">
            <v>Active</v>
          </cell>
          <cell r="D4425" t="str">
            <v>G - Annual Fund</v>
          </cell>
          <cell r="E4425" t="str">
            <v>Jane Susan Page</v>
          </cell>
          <cell r="F4425">
            <v>73050</v>
          </cell>
        </row>
        <row r="4426">
          <cell r="A4426" t="str">
            <v>13079-12</v>
          </cell>
          <cell r="B4426" t="str">
            <v>N</v>
          </cell>
          <cell r="C4426" t="str">
            <v>Active</v>
          </cell>
          <cell r="D4426" t="str">
            <v>G - Student Experience Fund</v>
          </cell>
          <cell r="E4426" t="str">
            <v>Jane Susan Page</v>
          </cell>
          <cell r="F4426">
            <v>73050</v>
          </cell>
        </row>
        <row r="4427">
          <cell r="A4427" t="str">
            <v>13079-13</v>
          </cell>
          <cell r="B4427" t="str">
            <v>N</v>
          </cell>
          <cell r="C4427" t="str">
            <v>Active</v>
          </cell>
          <cell r="D4427" t="str">
            <v>G - Hardship fund</v>
          </cell>
          <cell r="E4427" t="str">
            <v>Jane Susan Page</v>
          </cell>
          <cell r="F4427">
            <v>73050</v>
          </cell>
        </row>
        <row r="4428">
          <cell r="A4428" t="str">
            <v>13079-14</v>
          </cell>
          <cell r="B4428" t="str">
            <v>N</v>
          </cell>
          <cell r="C4428" t="str">
            <v>Active</v>
          </cell>
          <cell r="D4428" t="str">
            <v>G - Scholarship &amp; Bursaries Fund</v>
          </cell>
          <cell r="E4428" t="str">
            <v>Jane Susan Page</v>
          </cell>
          <cell r="F4428">
            <v>73050</v>
          </cell>
        </row>
        <row r="4429">
          <cell r="A4429" t="str">
            <v>13080-10</v>
          </cell>
          <cell r="B4429" t="str">
            <v>N</v>
          </cell>
          <cell r="C4429" t="str">
            <v>Active</v>
          </cell>
          <cell r="D4429" t="str">
            <v>O - Income - Chrissy Fenske Research Prize</v>
          </cell>
          <cell r="E4429" t="str">
            <v>Jane Susan Page</v>
          </cell>
          <cell r="F4429">
            <v>72897</v>
          </cell>
        </row>
        <row r="4430">
          <cell r="A4430" t="str">
            <v>13081-10</v>
          </cell>
          <cell r="B4430" t="str">
            <v>N</v>
          </cell>
          <cell r="C4430" t="str">
            <v>Active</v>
          </cell>
          <cell r="D4430" t="str">
            <v>E - Income-Dr Judy Kane Prize</v>
          </cell>
          <cell r="E4430" t="str">
            <v>Jane Susan Page</v>
          </cell>
          <cell r="F4430">
            <v>72897</v>
          </cell>
        </row>
        <row r="4431">
          <cell r="A4431" t="str">
            <v>13082-10</v>
          </cell>
          <cell r="B4431" t="str">
            <v>C</v>
          </cell>
          <cell r="C4431" t="str">
            <v>Closed</v>
          </cell>
          <cell r="D4431" t="str">
            <v>A - EQ7-Slide Analyser</v>
          </cell>
          <cell r="E4431" t="str">
            <v>Juan Carlos Kaski</v>
          </cell>
          <cell r="F4431">
            <v>42947</v>
          </cell>
        </row>
        <row r="4432">
          <cell r="A4432" t="str">
            <v>13083-10</v>
          </cell>
          <cell r="B4432" t="str">
            <v>N</v>
          </cell>
          <cell r="C4432" t="str">
            <v>Active</v>
          </cell>
          <cell r="D4432" t="str">
            <v>R - Training against medical error (TAME)</v>
          </cell>
          <cell r="E4432" t="str">
            <v>Trupti Jivram</v>
          </cell>
          <cell r="F4432">
            <v>43479</v>
          </cell>
        </row>
        <row r="4433">
          <cell r="A4433" t="str">
            <v>13083-11</v>
          </cell>
          <cell r="B4433" t="str">
            <v>N</v>
          </cell>
          <cell r="C4433" t="str">
            <v>Active</v>
          </cell>
          <cell r="D4433" t="str">
            <v>R - Training against medical error (TAME) - Travel budget</v>
          </cell>
          <cell r="E4433" t="str">
            <v>Trupti Jivram</v>
          </cell>
          <cell r="F4433">
            <v>43479</v>
          </cell>
        </row>
        <row r="4434">
          <cell r="A4434" t="str">
            <v>13084-10</v>
          </cell>
          <cell r="B4434" t="str">
            <v>C</v>
          </cell>
          <cell r="C4434" t="str">
            <v>Closed</v>
          </cell>
          <cell r="D4434" t="str">
            <v>R - Aneurysm - FILTR</v>
          </cell>
          <cell r="E4434" t="str">
            <v>Alan Prasana Karthikesalingam</v>
          </cell>
          <cell r="F4434">
            <v>42674</v>
          </cell>
        </row>
        <row r="4435">
          <cell r="A4435" t="str">
            <v>13085-10</v>
          </cell>
          <cell r="B4435" t="str">
            <v>N</v>
          </cell>
          <cell r="C4435" t="str">
            <v>Active</v>
          </cell>
          <cell r="D4435" t="str">
            <v>R - To explore the effects of low dose naltrexone in an anticancer setting</v>
          </cell>
          <cell r="E4435" t="str">
            <v>Angus George Dalgleish</v>
          </cell>
          <cell r="F4435">
            <v>43799</v>
          </cell>
        </row>
        <row r="4436">
          <cell r="A4436" t="str">
            <v>13085-11</v>
          </cell>
          <cell r="B4436" t="str">
            <v>N</v>
          </cell>
          <cell r="C4436" t="str">
            <v>Active</v>
          </cell>
          <cell r="D4436" t="str">
            <v>G - IP Fee Account link to 13085-10</v>
          </cell>
          <cell r="E4436" t="str">
            <v>Angus George Dalgleish</v>
          </cell>
          <cell r="F4436">
            <v>43799</v>
          </cell>
        </row>
        <row r="4437">
          <cell r="A4437" t="str">
            <v>13086-10</v>
          </cell>
          <cell r="B4437" t="str">
            <v>C</v>
          </cell>
          <cell r="C4437" t="str">
            <v>Closed</v>
          </cell>
          <cell r="D4437" t="str">
            <v>F - Discretionary Fund - Prof P von Dadelszen</v>
          </cell>
          <cell r="E4437" t="str">
            <v>Cerys Louise Ledger</v>
          </cell>
          <cell r="F4437">
            <v>73050</v>
          </cell>
        </row>
        <row r="4438">
          <cell r="A4438" t="str">
            <v>13086-11</v>
          </cell>
          <cell r="B4438" t="str">
            <v>C</v>
          </cell>
          <cell r="C4438" t="str">
            <v>Closed</v>
          </cell>
          <cell r="D4438" t="str">
            <v>F - Cardiovascular Imaging and Data</v>
          </cell>
          <cell r="E4438" t="str">
            <v>Taigang He</v>
          </cell>
          <cell r="F4438">
            <v>73050</v>
          </cell>
        </row>
        <row r="4439">
          <cell r="A4439" t="str">
            <v>13086-12</v>
          </cell>
          <cell r="B4439" t="str">
            <v>C</v>
          </cell>
          <cell r="C4439" t="str">
            <v>Closed</v>
          </cell>
          <cell r="D4439" t="str">
            <v>F - Discretionary Fund - Thomas Barrick</v>
          </cell>
          <cell r="E4439" t="str">
            <v>Thomas Richard Barrick</v>
          </cell>
          <cell r="F4439">
            <v>73050</v>
          </cell>
        </row>
        <row r="4440">
          <cell r="A4440" t="str">
            <v>13086-13</v>
          </cell>
          <cell r="B4440" t="str">
            <v>N</v>
          </cell>
          <cell r="C4440" t="str">
            <v>Active</v>
          </cell>
          <cell r="D4440" t="str">
            <v>F - Discretionary Fund - Prof Sanjay Sharma</v>
          </cell>
          <cell r="E4440" t="str">
            <v>Sanjay Sharma</v>
          </cell>
          <cell r="F4440">
            <v>73050</v>
          </cell>
        </row>
        <row r="4441">
          <cell r="A4441" t="str">
            <v>13087-10</v>
          </cell>
          <cell r="B4441" t="str">
            <v>N</v>
          </cell>
          <cell r="C4441" t="str">
            <v>Active</v>
          </cell>
          <cell r="D4441" t="str">
            <v>R - Why are knee replacements painful?</v>
          </cell>
          <cell r="E4441" t="str">
            <v>Caroline Blanca Hing</v>
          </cell>
          <cell r="F4441">
            <v>43738</v>
          </cell>
        </row>
        <row r="4442">
          <cell r="A4442" t="str">
            <v>13087-11</v>
          </cell>
          <cell r="B4442" t="str">
            <v>N</v>
          </cell>
          <cell r="C4442" t="str">
            <v>Active</v>
          </cell>
          <cell r="D4442" t="str">
            <v>R - Why are knee replacements painful?</v>
          </cell>
          <cell r="E4442" t="str">
            <v>Caroline Blanca Hing</v>
          </cell>
          <cell r="F4442">
            <v>43738</v>
          </cell>
        </row>
        <row r="4443">
          <cell r="A4443" t="str">
            <v>13088-10</v>
          </cell>
          <cell r="B4443" t="str">
            <v>C</v>
          </cell>
          <cell r="C4443" t="str">
            <v>Closed</v>
          </cell>
          <cell r="D4443" t="str">
            <v>R - Inflammatory synovitis in major joint replacement</v>
          </cell>
          <cell r="E4443" t="str">
            <v>Steven James Smith</v>
          </cell>
          <cell r="F4443">
            <v>43151</v>
          </cell>
        </row>
        <row r="4444">
          <cell r="A4444" t="str">
            <v>13089-10</v>
          </cell>
          <cell r="B4444" t="str">
            <v>N</v>
          </cell>
          <cell r="C4444" t="str">
            <v>Active</v>
          </cell>
          <cell r="D4444" t="str">
            <v>R - NeoART</v>
          </cell>
          <cell r="E4444" t="str">
            <v>Sanjeev Krishna</v>
          </cell>
          <cell r="F4444">
            <v>43677</v>
          </cell>
        </row>
        <row r="4445">
          <cell r="A4445" t="str">
            <v>13089-11</v>
          </cell>
          <cell r="B4445" t="str">
            <v>N</v>
          </cell>
          <cell r="C4445" t="str">
            <v>Active</v>
          </cell>
          <cell r="D4445" t="str">
            <v>R - NeoART</v>
          </cell>
          <cell r="E4445" t="str">
            <v>Sanjeev Krishna</v>
          </cell>
          <cell r="F4445">
            <v>43524</v>
          </cell>
        </row>
        <row r="4446">
          <cell r="A4446" t="str">
            <v>13089-12</v>
          </cell>
          <cell r="B4446" t="str">
            <v>N</v>
          </cell>
          <cell r="C4446" t="str">
            <v>Active</v>
          </cell>
          <cell r="D4446" t="str">
            <v>R - NeoART</v>
          </cell>
          <cell r="E4446" t="str">
            <v>Sanjeev Krishna</v>
          </cell>
          <cell r="F4446">
            <v>73050</v>
          </cell>
        </row>
        <row r="4447">
          <cell r="A4447" t="str">
            <v>13089-13</v>
          </cell>
          <cell r="B4447" t="str">
            <v>N</v>
          </cell>
          <cell r="C4447" t="str">
            <v>Active</v>
          </cell>
          <cell r="D4447" t="str">
            <v>R - NeoART</v>
          </cell>
          <cell r="E4447" t="str">
            <v>Sanjeev Krishna</v>
          </cell>
          <cell r="F4447">
            <v>73050</v>
          </cell>
        </row>
        <row r="4448">
          <cell r="A4448" t="str">
            <v>13090-10</v>
          </cell>
          <cell r="B4448" t="str">
            <v>N</v>
          </cell>
          <cell r="C4448" t="str">
            <v>Active</v>
          </cell>
          <cell r="D4448" t="str">
            <v>R - EFFIP: E-Support For Families And Friends Of Individuals Affected By Psychosis - A Randomised Controlled Trial Of A Co-Produced Online Intervention For Carers (NIHR Post Doctoral Fellowship)</v>
          </cell>
          <cell r="E4448" t="str">
            <v>Pui Han Jacqueline Sin</v>
          </cell>
          <cell r="F4448">
            <v>44196</v>
          </cell>
        </row>
        <row r="4449">
          <cell r="A4449" t="str">
            <v>13091-10</v>
          </cell>
          <cell r="B4449" t="str">
            <v>C</v>
          </cell>
          <cell r="C4449" t="str">
            <v>Closed</v>
          </cell>
          <cell r="D4449" t="str">
            <v>R - Protocol for diagnostic evaluation of Mycoplasma genitalium detection and anti-microbial resistance assay (SpeeDx)</v>
          </cell>
          <cell r="E4449" t="str">
            <v>Tariq Sadiq</v>
          </cell>
          <cell r="F4449">
            <v>43516</v>
          </cell>
        </row>
        <row r="4450">
          <cell r="A4450" t="str">
            <v>13092-10</v>
          </cell>
          <cell r="B4450" t="str">
            <v>C</v>
          </cell>
          <cell r="C4450" t="str">
            <v>Closed</v>
          </cell>
          <cell r="D4450" t="str">
            <v>R - To assess the effect of CAN on the profile and activation status of immune cell subsets, harvested from the spleens</v>
          </cell>
          <cell r="E4450" t="str">
            <v>Wai Man Liu</v>
          </cell>
          <cell r="F4450">
            <v>42460</v>
          </cell>
        </row>
        <row r="4451">
          <cell r="A4451" t="str">
            <v>13093-10</v>
          </cell>
          <cell r="B4451" t="str">
            <v>N</v>
          </cell>
          <cell r="C4451" t="str">
            <v>Active</v>
          </cell>
          <cell r="D4451" t="str">
            <v>R - SmokeFreeBrain - 681120</v>
          </cell>
          <cell r="E4451" t="str">
            <v>Alexis Bailey</v>
          </cell>
          <cell r="F4451">
            <v>43555</v>
          </cell>
        </row>
        <row r="4452">
          <cell r="A4452" t="str">
            <v>13093-11</v>
          </cell>
          <cell r="B4452" t="str">
            <v>N</v>
          </cell>
          <cell r="C4452" t="str">
            <v>Active</v>
          </cell>
          <cell r="D4452" t="str">
            <v>R - SmokeFreeBrain - 681120 - Trial Costs CRF</v>
          </cell>
          <cell r="E4452" t="str">
            <v>Alexis Bailey</v>
          </cell>
          <cell r="F4452">
            <v>43403</v>
          </cell>
        </row>
        <row r="4453">
          <cell r="A4453" t="str">
            <v>13094-10</v>
          </cell>
          <cell r="B4453" t="str">
            <v>N</v>
          </cell>
          <cell r="C4453" t="str">
            <v>Active</v>
          </cell>
          <cell r="D4453" t="str">
            <v>R - Widening Access to Virtual Educational Scenarios (WAVES)</v>
          </cell>
          <cell r="E4453" t="str">
            <v>Sheetal Kavia</v>
          </cell>
          <cell r="F4453">
            <v>43555</v>
          </cell>
        </row>
        <row r="4454">
          <cell r="A4454" t="str">
            <v>13094-11</v>
          </cell>
          <cell r="B4454" t="str">
            <v>N</v>
          </cell>
          <cell r="C4454" t="str">
            <v>Active</v>
          </cell>
          <cell r="D4454" t="str">
            <v>R - WAVES - Partner Financial  Management</v>
          </cell>
          <cell r="E4454" t="str">
            <v>Sheetal Kavia</v>
          </cell>
          <cell r="F4454">
            <v>43465</v>
          </cell>
        </row>
        <row r="4455">
          <cell r="A4455" t="str">
            <v>13095-10</v>
          </cell>
          <cell r="B4455" t="str">
            <v>N</v>
          </cell>
          <cell r="C4455" t="str">
            <v>Active</v>
          </cell>
          <cell r="D4455" t="str">
            <v>R - Established Status Epilepticus Treatment Trial</v>
          </cell>
          <cell r="E4455" t="str">
            <v>Hannah Rutherford Cock</v>
          </cell>
          <cell r="F4455">
            <v>43889</v>
          </cell>
        </row>
        <row r="4456">
          <cell r="A4456" t="str">
            <v>13096-10</v>
          </cell>
          <cell r="B4456" t="str">
            <v>C</v>
          </cell>
          <cell r="C4456" t="str">
            <v>Closed</v>
          </cell>
          <cell r="D4456" t="str">
            <v>R - Taking prevention to the patient: Evaluation of a point-of-care ´screen and treat´ strategy for the prevention of cryptococcal meningitis</v>
          </cell>
          <cell r="E4456" t="str">
            <v>Rachel Marie Wake</v>
          </cell>
          <cell r="F4456">
            <v>43555</v>
          </cell>
        </row>
        <row r="4457">
          <cell r="A4457" t="str">
            <v>13097-10</v>
          </cell>
          <cell r="B4457" t="str">
            <v>N</v>
          </cell>
          <cell r="C4457" t="str">
            <v>Active</v>
          </cell>
          <cell r="D4457" t="str">
            <v>F - Discretionary Fund - Sarah Curran</v>
          </cell>
          <cell r="E4457" t="str">
            <v>Sarah Rosario Curran</v>
          </cell>
          <cell r="F4457">
            <v>73050</v>
          </cell>
        </row>
        <row r="4458">
          <cell r="A4458" t="str">
            <v>13098-10</v>
          </cell>
          <cell r="B4458" t="str">
            <v>N</v>
          </cell>
          <cell r="C4458" t="str">
            <v>Active</v>
          </cell>
          <cell r="D4458" t="str">
            <v>R - Automated Retinal Microvascular Quantification as a Predictor of Cardiovascular Disease Risk in UK Biobank</v>
          </cell>
          <cell r="E4458" t="str">
            <v>Alicja Regina Rudnicka</v>
          </cell>
          <cell r="F4458">
            <v>43769</v>
          </cell>
        </row>
        <row r="4459">
          <cell r="A4459" t="str">
            <v>13098-11</v>
          </cell>
          <cell r="B4459" t="str">
            <v>C</v>
          </cell>
          <cell r="C4459" t="str">
            <v>Closed</v>
          </cell>
          <cell r="D4459" t="str">
            <v>R - Sub-Contract with Kingston University</v>
          </cell>
          <cell r="E4459" t="str">
            <v>Alicja Regina Rudnicka</v>
          </cell>
          <cell r="F4459">
            <v>43363</v>
          </cell>
        </row>
        <row r="4460">
          <cell r="A4460" t="str">
            <v>13099-10</v>
          </cell>
          <cell r="B4460" t="str">
            <v>N</v>
          </cell>
          <cell r="C4460" t="str">
            <v>Active</v>
          </cell>
          <cell r="D4460" t="str">
            <v>R - Regulation of cardiovascular Kv7 channels</v>
          </cell>
          <cell r="E4460" t="str">
            <v>Iain Andrew Greenwood</v>
          </cell>
          <cell r="F4460">
            <v>43570</v>
          </cell>
        </row>
        <row r="4461">
          <cell r="A4461" t="str">
            <v>13100-10</v>
          </cell>
          <cell r="B4461" t="str">
            <v>C</v>
          </cell>
          <cell r="C4461" t="str">
            <v>Closed</v>
          </cell>
          <cell r="D4461" t="str">
            <v>O - PH/PE Scientific Course</v>
          </cell>
          <cell r="E4461" t="str">
            <v>Juan Carlos Kaski</v>
          </cell>
          <cell r="F4461">
            <v>73050</v>
          </cell>
        </row>
        <row r="4462">
          <cell r="A4462" t="str">
            <v>13101-10</v>
          </cell>
          <cell r="B4462" t="str">
            <v>P</v>
          </cell>
          <cell r="C4462" t="str">
            <v>Parked</v>
          </cell>
          <cell r="D4462" t="str">
            <v>R - The UK Stem Cell Foundation Project-Developing olfactory ensheathing cell implantation as a treatment for spinal cord injury in the UK</v>
          </cell>
          <cell r="E4462" t="str">
            <v>Marios Papadopoulos</v>
          </cell>
          <cell r="F4462">
            <v>43518</v>
          </cell>
        </row>
        <row r="4463">
          <cell r="A4463" t="str">
            <v>13102-10</v>
          </cell>
          <cell r="B4463" t="str">
            <v>N</v>
          </cell>
          <cell r="C4463" t="str">
            <v>Active</v>
          </cell>
          <cell r="D4463" t="str">
            <v>G - Information Governance Toolkit Project</v>
          </cell>
          <cell r="E4463" t="str">
            <v>Robert Samuel Churm</v>
          </cell>
          <cell r="F4463">
            <v>73050</v>
          </cell>
        </row>
        <row r="4464">
          <cell r="A4464" t="str">
            <v>13102-11</v>
          </cell>
          <cell r="B4464" t="str">
            <v>C</v>
          </cell>
          <cell r="C4464" t="str">
            <v>Closed</v>
          </cell>
          <cell r="D4464" t="str">
            <v>A - Hunter Wing Boardrooms- AV Refresh</v>
          </cell>
          <cell r="E4464" t="str">
            <v>David Iveson</v>
          </cell>
          <cell r="F4464">
            <v>43313</v>
          </cell>
        </row>
        <row r="4465">
          <cell r="A4465" t="str">
            <v>13102-12</v>
          </cell>
          <cell r="B4465" t="str">
            <v>C</v>
          </cell>
          <cell r="C4465" t="str">
            <v>Closed</v>
          </cell>
          <cell r="D4465" t="str">
            <v>A - SGUL Data Center Power &amp; Cooling upgrade</v>
          </cell>
          <cell r="E4465" t="str">
            <v>David Iveson</v>
          </cell>
          <cell r="F4465">
            <v>43312</v>
          </cell>
        </row>
        <row r="4466">
          <cell r="A4466" t="str">
            <v>13102-13</v>
          </cell>
          <cell r="B4466" t="str">
            <v>N</v>
          </cell>
          <cell r="C4466" t="str">
            <v>Active</v>
          </cell>
          <cell r="D4466" t="str">
            <v>A - Next Generation Comms (VOIP)</v>
          </cell>
          <cell r="E4466" t="str">
            <v>David Iveson</v>
          </cell>
          <cell r="F4466">
            <v>43496</v>
          </cell>
        </row>
        <row r="4467">
          <cell r="A4467" t="str">
            <v>13102-14</v>
          </cell>
          <cell r="B4467" t="str">
            <v>C</v>
          </cell>
          <cell r="C4467" t="str">
            <v>Closed</v>
          </cell>
          <cell r="D4467" t="str">
            <v>A - Desktop Application deployment</v>
          </cell>
          <cell r="E4467" t="str">
            <v>David Iveson</v>
          </cell>
          <cell r="F4467">
            <v>43313</v>
          </cell>
        </row>
        <row r="4468">
          <cell r="A4468" t="str">
            <v>13102-15</v>
          </cell>
          <cell r="B4468" t="str">
            <v>N</v>
          </cell>
          <cell r="C4468" t="str">
            <v>Active</v>
          </cell>
          <cell r="D4468" t="str">
            <v>A - Data storage recharges</v>
          </cell>
          <cell r="E4468" t="str">
            <v>Daniel Bird</v>
          </cell>
          <cell r="F4468">
            <v>73050</v>
          </cell>
        </row>
        <row r="4469">
          <cell r="A4469" t="str">
            <v>13103-10</v>
          </cell>
          <cell r="B4469" t="str">
            <v>N</v>
          </cell>
          <cell r="C4469" t="str">
            <v>Active</v>
          </cell>
          <cell r="D4469" t="str">
            <v>O - Jacqueline Sin MHT Income</v>
          </cell>
          <cell r="E4469" t="str">
            <v>Pui Han Jacqueline Sin</v>
          </cell>
          <cell r="F4469">
            <v>44196</v>
          </cell>
        </row>
        <row r="4470">
          <cell r="A4470" t="str">
            <v>13104-10</v>
          </cell>
          <cell r="B4470" t="str">
            <v>N</v>
          </cell>
          <cell r="C4470" t="str">
            <v>Active</v>
          </cell>
          <cell r="D4470" t="str">
            <v>R - A rapid stratification medicine diagnostic test to direct treatment for symptomatic patients presenting in sexual health clinics</v>
          </cell>
          <cell r="E4470" t="str">
            <v>Tariq Sadiq</v>
          </cell>
          <cell r="F4470">
            <v>43483</v>
          </cell>
        </row>
        <row r="4471">
          <cell r="A4471" t="str">
            <v>13105-10</v>
          </cell>
          <cell r="B4471" t="str">
            <v>C</v>
          </cell>
          <cell r="C4471" t="str">
            <v>Closed</v>
          </cell>
          <cell r="D4471" t="str">
            <v>R - Investigation of genetic modifiers in Long QT and Brugada overlap</v>
          </cell>
          <cell r="E4471" t="str">
            <v>Elijah Raphael Behr</v>
          </cell>
          <cell r="F4471">
            <v>43493</v>
          </cell>
        </row>
        <row r="4472">
          <cell r="A4472" t="str">
            <v>13106-10</v>
          </cell>
          <cell r="B4472" t="str">
            <v>N</v>
          </cell>
          <cell r="C4472" t="str">
            <v>Active</v>
          </cell>
          <cell r="D4472" t="str">
            <v>R - Novel methods for risk assessment of patients with the brugada syndrome: The RARE Arrhythmia Syndrome Evaluation (RASE)-Brugada study</v>
          </cell>
          <cell r="E4472" t="str">
            <v>Elijah Raphael Behr</v>
          </cell>
          <cell r="F4472">
            <v>43799</v>
          </cell>
        </row>
        <row r="4473">
          <cell r="A4473" t="str">
            <v>13107-10</v>
          </cell>
          <cell r="B4473" t="str">
            <v>C</v>
          </cell>
          <cell r="C4473" t="str">
            <v>Closed</v>
          </cell>
          <cell r="D4473" t="str">
            <v>R- Supporting the Committee for the Medical Effects of Air Pollution’s work to Quality NO2 Health Impact</v>
          </cell>
          <cell r="E4473" t="str">
            <v>Richard William Atkinson</v>
          </cell>
          <cell r="F4473">
            <v>43830</v>
          </cell>
        </row>
        <row r="4474">
          <cell r="A4474" t="str">
            <v>13108-10</v>
          </cell>
          <cell r="B4474" t="str">
            <v>N</v>
          </cell>
          <cell r="C4474" t="str">
            <v>Active</v>
          </cell>
          <cell r="D4474" t="str">
            <v>R - A Two Arm Feasibility Trial Of Lifestyle And Slimming World Groups To Promote Weight Management And Positive Lifestyle In Postnatal Women</v>
          </cell>
          <cell r="E4474" t="str">
            <v>Michael Henry Ussher</v>
          </cell>
          <cell r="F4474">
            <v>73019</v>
          </cell>
        </row>
        <row r="4475">
          <cell r="A4475" t="str">
            <v>13109-10</v>
          </cell>
          <cell r="B4475" t="str">
            <v>N</v>
          </cell>
          <cell r="C4475" t="str">
            <v>Active</v>
          </cell>
          <cell r="D4475" t="str">
            <v>R - Pathways of Care in Secure Settings for Children and Young People</v>
          </cell>
          <cell r="E4475" t="str">
            <v>Ann Elizabeth Adams Bartlett</v>
          </cell>
          <cell r="F4475">
            <v>43464</v>
          </cell>
        </row>
        <row r="4476">
          <cell r="A4476" t="str">
            <v>13110-10</v>
          </cell>
          <cell r="B4476" t="str">
            <v>P</v>
          </cell>
          <cell r="C4476" t="str">
            <v>Parked</v>
          </cell>
          <cell r="D4476" t="str">
            <v>R - Protocol for diagnostic evaluation of Neisseria gonorrhoeae and Chlamydia trachomatis detection by the Diognos platform</v>
          </cell>
          <cell r="E4476" t="str">
            <v>Tariq Sadiq</v>
          </cell>
          <cell r="F4476">
            <v>43467</v>
          </cell>
        </row>
        <row r="4477">
          <cell r="A4477" t="str">
            <v>13110-11</v>
          </cell>
          <cell r="B4477" t="str">
            <v>C</v>
          </cell>
          <cell r="C4477" t="str">
            <v>Closed</v>
          </cell>
          <cell r="D4477" t="str">
            <v>R - Protocol for diagnostic evaluation of Neisseria gonorrhoeae and Chlamydia trachomatis detection by the Diognos platform</v>
          </cell>
          <cell r="E4477" t="str">
            <v>Tariq Sadiq</v>
          </cell>
          <cell r="F4477">
            <v>42767</v>
          </cell>
        </row>
        <row r="4478">
          <cell r="A4478" t="str">
            <v>13111-10</v>
          </cell>
          <cell r="B4478" t="str">
            <v>N</v>
          </cell>
          <cell r="C4478" t="str">
            <v>Active</v>
          </cell>
          <cell r="D4478" t="str">
            <v>R - Heath Trust Trials</v>
          </cell>
          <cell r="E4478" t="str">
            <v>Paul Trafford Heath</v>
          </cell>
          <cell r="F4478">
            <v>44042</v>
          </cell>
        </row>
        <row r="4479">
          <cell r="A4479" t="str">
            <v>13112-10</v>
          </cell>
          <cell r="B4479" t="str">
            <v>C</v>
          </cell>
          <cell r="C4479" t="str">
            <v>Closed</v>
          </cell>
          <cell r="D4479" t="str">
            <v>R - ESC Fellowship</v>
          </cell>
          <cell r="E4479" t="str">
            <v>Elijah Raphael Behr</v>
          </cell>
          <cell r="F4479">
            <v>43312</v>
          </cell>
        </row>
        <row r="4480">
          <cell r="A4480" t="str">
            <v>13113-10</v>
          </cell>
          <cell r="B4480" t="str">
            <v>C</v>
          </cell>
          <cell r="C4480" t="str">
            <v>Closed</v>
          </cell>
          <cell r="D4480" t="str">
            <v>R - The Relationship Between B-Cell Receptor Expression and Function and Tumour Dynamics in Chronic Lymphocytic Leukaemia</v>
          </cell>
          <cell r="E4480" t="str">
            <v>Derek Clive Macallan</v>
          </cell>
          <cell r="F4480">
            <v>43524</v>
          </cell>
        </row>
        <row r="4481">
          <cell r="A4481" t="str">
            <v>13114-10</v>
          </cell>
          <cell r="B4481" t="str">
            <v>N</v>
          </cell>
          <cell r="C4481" t="str">
            <v>Active</v>
          </cell>
          <cell r="D4481" t="str">
            <v>O - Infection &amp; Immunity Sponsorship Fund</v>
          </cell>
          <cell r="E4481" t="str">
            <v>Julian Ma</v>
          </cell>
          <cell r="F4481">
            <v>73050</v>
          </cell>
        </row>
        <row r="4482">
          <cell r="A4482" t="str">
            <v>13114-11</v>
          </cell>
          <cell r="B4482" t="str">
            <v>N</v>
          </cell>
          <cell r="C4482" t="str">
            <v>Active</v>
          </cell>
          <cell r="D4482" t="str">
            <v>O - Great Science from the Great War</v>
          </cell>
          <cell r="E4482" t="str">
            <v>Julian Ma</v>
          </cell>
          <cell r="F4482">
            <v>73050</v>
          </cell>
        </row>
        <row r="4483">
          <cell r="A4483" t="str">
            <v>13114-12</v>
          </cell>
          <cell r="B4483" t="str">
            <v>N</v>
          </cell>
          <cell r="C4483" t="str">
            <v>Active</v>
          </cell>
          <cell r="D4483" t="str">
            <v>O -Centrifuge for Ignace Dean Hospital, Guinea</v>
          </cell>
          <cell r="E4483" t="str">
            <v>Julian Ma</v>
          </cell>
          <cell r="F4483">
            <v>43677</v>
          </cell>
        </row>
        <row r="4484">
          <cell r="A4484" t="str">
            <v>13115-10</v>
          </cell>
          <cell r="B4484" t="str">
            <v>C</v>
          </cell>
          <cell r="C4484" t="str">
            <v>Closed</v>
          </cell>
          <cell r="D4484" t="str">
            <v>R - Funding for Clinical Senior Lecturer/Consultant</v>
          </cell>
          <cell r="E4484" t="str">
            <v>Angus George Dalgleish</v>
          </cell>
          <cell r="F4484">
            <v>43677</v>
          </cell>
        </row>
        <row r="4485">
          <cell r="A4485" t="str">
            <v>13116-10</v>
          </cell>
          <cell r="B4485" t="str">
            <v>N</v>
          </cell>
          <cell r="C4485" t="str">
            <v>Active</v>
          </cell>
          <cell r="D4485" t="str">
            <v>G - External Anatomy Courses</v>
          </cell>
          <cell r="E4485" t="str">
            <v>Colin Smith</v>
          </cell>
          <cell r="F4485">
            <v>73050</v>
          </cell>
        </row>
        <row r="4486">
          <cell r="A4486" t="str">
            <v>13116-11</v>
          </cell>
          <cell r="B4486" t="str">
            <v>C</v>
          </cell>
          <cell r="C4486" t="str">
            <v>Closed</v>
          </cell>
          <cell r="D4486" t="str">
            <v>A - Malvern Zetasier Nano equipment</v>
          </cell>
          <cell r="E4486" t="str">
            <v>Rajko Reljic</v>
          </cell>
          <cell r="F4486">
            <v>73050</v>
          </cell>
        </row>
        <row r="4487">
          <cell r="A4487" t="str">
            <v>13117-10</v>
          </cell>
          <cell r="B4487" t="str">
            <v>N</v>
          </cell>
          <cell r="C4487" t="str">
            <v>Active</v>
          </cell>
          <cell r="D4487" t="str">
            <v>R - Integrating the diagnosis &amp; management of HIV-associated central nervous system (CNS)  infections into routine health services in low &amp; middle income countries (LMICs) (DREAMM)</v>
          </cell>
          <cell r="E4487" t="str">
            <v>Angela Loyse</v>
          </cell>
          <cell r="F4487">
            <v>43921</v>
          </cell>
        </row>
        <row r="4488">
          <cell r="A4488" t="str">
            <v>13117-11</v>
          </cell>
          <cell r="B4488" t="str">
            <v>N</v>
          </cell>
          <cell r="C4488" t="str">
            <v>Active</v>
          </cell>
          <cell r="D4488" t="str">
            <v>R - DREAMM - Partners</v>
          </cell>
          <cell r="E4488" t="str">
            <v>Angela Loyse</v>
          </cell>
          <cell r="F4488">
            <v>43921</v>
          </cell>
        </row>
        <row r="4489">
          <cell r="A4489" t="str">
            <v>13118-10</v>
          </cell>
          <cell r="B4489" t="str">
            <v>N</v>
          </cell>
          <cell r="C4489" t="str">
            <v>Active</v>
          </cell>
          <cell r="D4489" t="str">
            <v>R - Test n Treat (TnT): A Cluster Randomised Feasibility Trial of Frequent, Rapid Testing and Same Day, on-Site Treatment to Reduce Rates of Chlamydia and Gonorrhoea in High Risk Further Education College Students.</v>
          </cell>
          <cell r="E4489" t="str">
            <v>Philippa Oakeshott</v>
          </cell>
          <cell r="F4489">
            <v>72774</v>
          </cell>
        </row>
        <row r="4490">
          <cell r="A4490" t="str">
            <v>13119-10</v>
          </cell>
          <cell r="B4490" t="str">
            <v>C</v>
          </cell>
          <cell r="C4490" t="str">
            <v>Closed</v>
          </cell>
          <cell r="D4490" t="str">
            <v>ESC Fellowship</v>
          </cell>
          <cell r="E4490" t="str">
            <v>Elijah Raphael Behr</v>
          </cell>
          <cell r="F4490">
            <v>42870</v>
          </cell>
        </row>
        <row r="4491">
          <cell r="A4491" t="str">
            <v>13120-10</v>
          </cell>
          <cell r="B4491" t="str">
            <v>N</v>
          </cell>
          <cell r="C4491" t="str">
            <v>Active</v>
          </cell>
          <cell r="D4491" t="str">
            <v>R - A standardised, multilingual, Mini Lingistic State Examination(MLSE) for classifying and monitoring Primary Progressive Aphasia</v>
          </cell>
          <cell r="E4491" t="str">
            <v>Peter Garrard</v>
          </cell>
          <cell r="F4491">
            <v>43830</v>
          </cell>
        </row>
        <row r="4492">
          <cell r="A4492" t="str">
            <v>13121-10</v>
          </cell>
          <cell r="B4492" t="str">
            <v>C</v>
          </cell>
          <cell r="C4492" t="str">
            <v>Closed</v>
          </cell>
          <cell r="D4492" t="str">
            <v>R - A novel Zebrafish model for in vivo investigation of von Willebrand factor secretion</v>
          </cell>
          <cell r="E4492" t="str">
            <v>Daniel Peter Sayer Osborn</v>
          </cell>
          <cell r="F4492">
            <v>43190</v>
          </cell>
        </row>
        <row r="4493">
          <cell r="A4493" t="str">
            <v>13122-10</v>
          </cell>
          <cell r="B4493" t="str">
            <v>N</v>
          </cell>
          <cell r="C4493" t="str">
            <v>Active</v>
          </cell>
          <cell r="D4493" t="str">
            <v>R - Dissecting the role of CD4 T lymphocytes in atrial fibrillation</v>
          </cell>
          <cell r="E4493" t="str">
            <v>Ingrid Elena Dumitriu</v>
          </cell>
          <cell r="F4493">
            <v>43861</v>
          </cell>
        </row>
        <row r="4494">
          <cell r="A4494" t="str">
            <v>13123-10</v>
          </cell>
          <cell r="B4494" t="str">
            <v>C</v>
          </cell>
          <cell r="C4494" t="str">
            <v>Closed</v>
          </cell>
          <cell r="D4494" t="str">
            <v>R - Early Detection and Monitoring of Atherosclerosis - a Novel Imaging Approach using Chemically Engineered Leucocytes</v>
          </cell>
          <cell r="E4494" t="str">
            <v>Taigang He</v>
          </cell>
          <cell r="F4494">
            <v>43167</v>
          </cell>
        </row>
        <row r="4495">
          <cell r="A4495" t="str">
            <v>13124-10</v>
          </cell>
          <cell r="B4495" t="str">
            <v>C</v>
          </cell>
          <cell r="C4495" t="str">
            <v>Closed</v>
          </cell>
          <cell r="D4495" t="str">
            <v>R - Investigating endothelial cell cysfunction and capillary rarefaction in hypertension</v>
          </cell>
          <cell r="E4495" t="str">
            <v>Veronica Carroll</v>
          </cell>
          <cell r="F4495">
            <v>42892</v>
          </cell>
        </row>
        <row r="4496">
          <cell r="A4496" t="str">
            <v>13125-10</v>
          </cell>
          <cell r="B4496" t="str">
            <v>C</v>
          </cell>
          <cell r="C4496" t="str">
            <v>Closed</v>
          </cell>
          <cell r="D4496" t="str">
            <v>R - Knee flare study</v>
          </cell>
          <cell r="E4496" t="str">
            <v>Nidhi Sofat</v>
          </cell>
          <cell r="F4496">
            <v>43151</v>
          </cell>
        </row>
        <row r="4497">
          <cell r="A4497" t="str">
            <v>13126-10</v>
          </cell>
          <cell r="B4497" t="str">
            <v>C</v>
          </cell>
          <cell r="C4497" t="str">
            <v>Closed</v>
          </cell>
          <cell r="D4497" t="str">
            <v>R - The Daniel Turnberg Travel Fellowship Scheme</v>
          </cell>
          <cell r="E4497" t="str">
            <v>Neil Stone</v>
          </cell>
          <cell r="F4497">
            <v>42906</v>
          </cell>
        </row>
        <row r="4498">
          <cell r="A4498" t="str">
            <v>13127-10</v>
          </cell>
          <cell r="B4498" t="str">
            <v>C</v>
          </cell>
          <cell r="C4498" t="str">
            <v>Closed</v>
          </cell>
          <cell r="D4498" t="str">
            <v>G - TJU Melanoma pilot project funding - J Castle</v>
          </cell>
          <cell r="E4498" t="str">
            <v>Dorothy Catherine Bennett</v>
          </cell>
          <cell r="F4498">
            <v>42582</v>
          </cell>
        </row>
        <row r="4499">
          <cell r="A4499" t="str">
            <v>13128-10</v>
          </cell>
          <cell r="B4499" t="str">
            <v>C</v>
          </cell>
          <cell r="C4499" t="str">
            <v>Closed</v>
          </cell>
          <cell r="D4499" t="str">
            <v>O - ISCP-SGUL Cardiology Updates</v>
          </cell>
          <cell r="E4499" t="str">
            <v>Juan Carlos Kaski</v>
          </cell>
          <cell r="F4499">
            <v>73050</v>
          </cell>
        </row>
        <row r="4500">
          <cell r="A4500" t="str">
            <v>13128-11</v>
          </cell>
          <cell r="B4500" t="str">
            <v>C</v>
          </cell>
          <cell r="C4500" t="str">
            <v>Closed</v>
          </cell>
          <cell r="D4500" t="str">
            <v>O - Marfan Meeting</v>
          </cell>
          <cell r="E4500" t="str">
            <v>Juan Carlos Kaski</v>
          </cell>
          <cell r="F4500">
            <v>42947</v>
          </cell>
        </row>
        <row r="4501">
          <cell r="A4501" t="str">
            <v>13128-12</v>
          </cell>
          <cell r="B4501" t="str">
            <v>N</v>
          </cell>
          <cell r="C4501" t="str">
            <v>Active</v>
          </cell>
          <cell r="D4501" t="str">
            <v>O - Workshop on Heart Failure</v>
          </cell>
          <cell r="E4501" t="str">
            <v>Juan Carlos Kaski</v>
          </cell>
          <cell r="F4501">
            <v>73050</v>
          </cell>
        </row>
        <row r="4502">
          <cell r="A4502" t="str">
            <v>13128-13</v>
          </cell>
          <cell r="B4502" t="str">
            <v>C</v>
          </cell>
          <cell r="C4502" t="str">
            <v>Closed</v>
          </cell>
          <cell r="D4502" t="str">
            <v>O - Cardiology Update 2017 - Prof J C Kaski</v>
          </cell>
          <cell r="E4502" t="str">
            <v>Juan Carlos Kaski</v>
          </cell>
          <cell r="F4502">
            <v>42947</v>
          </cell>
        </row>
        <row r="4503">
          <cell r="A4503" t="str">
            <v>13129-10</v>
          </cell>
          <cell r="B4503" t="str">
            <v>C</v>
          </cell>
          <cell r="C4503" t="str">
            <v>Closed</v>
          </cell>
          <cell r="D4503" t="str">
            <v>R - Advanced Ultrasound as a Non-Invasive Diagnostic Test of Preterm Birth</v>
          </cell>
          <cell r="E4503" t="str">
            <v>Baskaran Thilaganathan</v>
          </cell>
          <cell r="F4503">
            <v>42644</v>
          </cell>
        </row>
        <row r="4504">
          <cell r="A4504" t="str">
            <v>13130-10</v>
          </cell>
          <cell r="B4504" t="str">
            <v>N</v>
          </cell>
          <cell r="C4504" t="str">
            <v>Active</v>
          </cell>
          <cell r="D4504" t="str">
            <v>R - Funds for trial drug procurement for KCL pilot feasibility research study of artesunate for treatment resistant schizophrenia</v>
          </cell>
          <cell r="E4504" t="str">
            <v>Sanjeev Krishna</v>
          </cell>
          <cell r="F4504">
            <v>43358</v>
          </cell>
        </row>
        <row r="4505">
          <cell r="A4505" t="str">
            <v>13131-10</v>
          </cell>
          <cell r="B4505" t="str">
            <v>C</v>
          </cell>
          <cell r="C4505" t="str">
            <v>Closed</v>
          </cell>
          <cell r="D4505" t="str">
            <v>G - Dr F Valderrama SGUL-TJU Research Project</v>
          </cell>
          <cell r="E4505" t="str">
            <v>Ferran Valderrama</v>
          </cell>
          <cell r="F4505">
            <v>73050</v>
          </cell>
        </row>
        <row r="4506">
          <cell r="A4506" t="str">
            <v>13132-10</v>
          </cell>
          <cell r="B4506" t="str">
            <v>N</v>
          </cell>
          <cell r="C4506" t="str">
            <v>Active</v>
          </cell>
          <cell r="D4506" t="str">
            <v>F - Discretionary Funds - K Lobb-Rossini</v>
          </cell>
          <cell r="E4506" t="str">
            <v>Karen Ann Lobb-Rossini</v>
          </cell>
          <cell r="F4506">
            <v>73050</v>
          </cell>
        </row>
        <row r="4507">
          <cell r="A4507" t="str">
            <v>13132-11</v>
          </cell>
          <cell r="B4507" t="str">
            <v>N</v>
          </cell>
          <cell r="C4507" t="str">
            <v>Active</v>
          </cell>
          <cell r="D4507" t="str">
            <v>F - Discretionary Funds - Dr Kim Jonas</v>
          </cell>
          <cell r="E4507" t="str">
            <v>Kim Carol Jonas</v>
          </cell>
          <cell r="F4507">
            <v>73050</v>
          </cell>
        </row>
        <row r="4508">
          <cell r="A4508" t="str">
            <v>13132-12</v>
          </cell>
          <cell r="B4508" t="str">
            <v>N</v>
          </cell>
          <cell r="C4508" t="str">
            <v>Active</v>
          </cell>
          <cell r="D4508" t="str">
            <v>F - Discretionary Fund - Prof Jane Saffell</v>
          </cell>
          <cell r="E4508" t="str">
            <v>Jane Lousie Saffell</v>
          </cell>
          <cell r="F4508">
            <v>73050</v>
          </cell>
        </row>
        <row r="4509">
          <cell r="A4509" t="str">
            <v>13132-13</v>
          </cell>
          <cell r="B4509" t="str">
            <v>N</v>
          </cell>
          <cell r="C4509" t="str">
            <v>Active</v>
          </cell>
          <cell r="D4509" t="str">
            <v>F - Discretionary Funds- Kirsty Le Doare</v>
          </cell>
          <cell r="E4509" t="str">
            <v>Kirsty Le Doare</v>
          </cell>
          <cell r="F4509">
            <v>73050</v>
          </cell>
        </row>
        <row r="4510">
          <cell r="A4510" t="str">
            <v>13133-10</v>
          </cell>
          <cell r="B4510" t="str">
            <v>N</v>
          </cell>
          <cell r="C4510" t="str">
            <v>Active</v>
          </cell>
          <cell r="D4510" t="str">
            <v>R - European Gram Negative Antibacterial Engine (ENABLE)</v>
          </cell>
          <cell r="E4510" t="str">
            <v>Yanmin Hu</v>
          </cell>
          <cell r="F4510">
            <v>43861</v>
          </cell>
        </row>
        <row r="4511">
          <cell r="A4511" t="str">
            <v>13134-10</v>
          </cell>
          <cell r="B4511" t="str">
            <v>C</v>
          </cell>
          <cell r="C4511" t="str">
            <v>Closed</v>
          </cell>
          <cell r="D4511" t="str">
            <v>R - Study planning for the investigation of a rapid point of care lateral flow test for bacterial vaginosis using frozen vulvo-vaginal swab sample.</v>
          </cell>
          <cell r="E4511" t="str">
            <v>Tariq Sadiq</v>
          </cell>
          <cell r="F4511">
            <v>43159</v>
          </cell>
        </row>
        <row r="4512">
          <cell r="A4512" t="str">
            <v>13135-10</v>
          </cell>
          <cell r="B4512" t="str">
            <v>C</v>
          </cell>
          <cell r="C4512" t="str">
            <v>Closed</v>
          </cell>
          <cell r="D4512" t="str">
            <v>R - Outcomes Research for Vascular Surgery; Endograft Durability, Population Statistics, an Randomised Controlled Trials</v>
          </cell>
          <cell r="E4512" t="str">
            <v>Alan Prasana Karthikesalingam</v>
          </cell>
          <cell r="F4512">
            <v>43524</v>
          </cell>
        </row>
        <row r="4513">
          <cell r="A4513" t="str">
            <v>13136-10</v>
          </cell>
          <cell r="B4513" t="str">
            <v>N</v>
          </cell>
          <cell r="C4513" t="str">
            <v>Active</v>
          </cell>
          <cell r="D4513" t="str">
            <v>R - Mortality and Morbidity effects of long-term exposure to low level PM 2.5, Black carbon, NO2 and O3: Analysis of European Cohorts</v>
          </cell>
          <cell r="E4513" t="str">
            <v>Richard William Atkinson</v>
          </cell>
          <cell r="F4513">
            <v>43585</v>
          </cell>
        </row>
        <row r="4514">
          <cell r="A4514" t="str">
            <v>13137-10</v>
          </cell>
          <cell r="B4514" t="str">
            <v>N</v>
          </cell>
          <cell r="C4514" t="str">
            <v>Active</v>
          </cell>
          <cell r="D4514" t="str">
            <v>R - DEP applied to MTB</v>
          </cell>
          <cell r="E4514" t="str">
            <v>Philip David Butcher</v>
          </cell>
          <cell r="F4514">
            <v>43585</v>
          </cell>
        </row>
        <row r="4515">
          <cell r="A4515" t="str">
            <v>13138-10</v>
          </cell>
          <cell r="B4515" t="str">
            <v>N</v>
          </cell>
          <cell r="C4515" t="str">
            <v>Active</v>
          </cell>
          <cell r="D4515" t="str">
            <v>R - Technician Post</v>
          </cell>
          <cell r="E4515" t="str">
            <v>Angus George Dalgleish</v>
          </cell>
          <cell r="F4515">
            <v>43555</v>
          </cell>
        </row>
        <row r="4516">
          <cell r="A4516" t="str">
            <v>13139-10</v>
          </cell>
          <cell r="B4516" t="str">
            <v>N</v>
          </cell>
          <cell r="C4516" t="str">
            <v>Active</v>
          </cell>
          <cell r="D4516" t="str">
            <v>R - Antibiotic Reduction and Conservation in Hospitals (ARK-Hospital)</v>
          </cell>
          <cell r="E4516" t="str">
            <v>Michael Roy Sharland</v>
          </cell>
          <cell r="F4516">
            <v>44255</v>
          </cell>
        </row>
        <row r="4517">
          <cell r="A4517" t="str">
            <v>13140-10</v>
          </cell>
          <cell r="B4517" t="str">
            <v>N</v>
          </cell>
          <cell r="C4517" t="str">
            <v>Active</v>
          </cell>
          <cell r="D4517" t="str">
            <v>R - Unified high-dimensional modelling of chronic and acute injury in stroke</v>
          </cell>
          <cell r="E4517" t="str">
            <v>Tara Nasreen</v>
          </cell>
          <cell r="F4517">
            <v>43190</v>
          </cell>
        </row>
        <row r="4518">
          <cell r="A4518" t="str">
            <v>13141-10</v>
          </cell>
          <cell r="B4518" t="str">
            <v>N</v>
          </cell>
          <cell r="C4518" t="str">
            <v>Active</v>
          </cell>
          <cell r="D4518" t="str">
            <v>R - Translating Research into Practice (TRIP): Evaluating and Speeding up the adoption of an evidenced based innovative REMSTART package to reduce mortality in advanced stage HIV patients starting antiretroviral therapy in Tanzania - TRIP project</v>
          </cell>
          <cell r="E4518" t="str">
            <v>Angela Loyse</v>
          </cell>
          <cell r="F4518">
            <v>43889</v>
          </cell>
        </row>
        <row r="4519">
          <cell r="A4519" t="str">
            <v>13142-10</v>
          </cell>
          <cell r="B4519" t="str">
            <v>N</v>
          </cell>
          <cell r="C4519" t="str">
            <v>Active</v>
          </cell>
          <cell r="D4519" t="str">
            <v>R - Comparative Evaluation of Spatio-Temporal Exposure Assessment Methods for Estimating the Health Effects of Air Pollution (STEAM)</v>
          </cell>
          <cell r="E4519" t="str">
            <v>Richard William Atkinson</v>
          </cell>
          <cell r="F4519">
            <v>43708</v>
          </cell>
        </row>
        <row r="4520">
          <cell r="A4520" t="str">
            <v>13143-10</v>
          </cell>
          <cell r="B4520" t="str">
            <v>N</v>
          </cell>
          <cell r="C4520" t="str">
            <v>Active</v>
          </cell>
          <cell r="D4520" t="str">
            <v>R - Efficacy, safety and impact on antimicrobial resistance of duration and dose of antibiotic treatment for children with Community-Acquired Pneumonia (CAP) (CAP_IT) CLINICAL TRIAL</v>
          </cell>
          <cell r="E4520" t="str">
            <v>Michael Roy Sharland</v>
          </cell>
          <cell r="F4520">
            <v>43708</v>
          </cell>
        </row>
        <row r="4521">
          <cell r="A4521" t="str">
            <v>13144-10</v>
          </cell>
          <cell r="B4521" t="str">
            <v>C</v>
          </cell>
          <cell r="C4521" t="str">
            <v>Closed</v>
          </cell>
          <cell r="D4521" t="str">
            <v>R - Relationship between acute RSV disease and long term pulmonary outcomes in the ECUAVIDA cohort (RSV-ECUAVIDA)</v>
          </cell>
          <cell r="E4521" t="str">
            <v>Philip John Cooper</v>
          </cell>
          <cell r="F4521">
            <v>43585</v>
          </cell>
        </row>
        <row r="4522">
          <cell r="A4522" t="str">
            <v>13145-10</v>
          </cell>
          <cell r="B4522" t="str">
            <v>C</v>
          </cell>
          <cell r="C4522" t="str">
            <v>Closed</v>
          </cell>
          <cell r="D4522" t="str">
            <v>R - Adoption of Lung Protective ventilation in patients undergoing emergency laparotomy</v>
          </cell>
          <cell r="E4522" t="str">
            <v>Maurizio Cecconi</v>
          </cell>
          <cell r="F4522">
            <v>43476</v>
          </cell>
        </row>
        <row r="4523">
          <cell r="A4523" t="str">
            <v>13146-10</v>
          </cell>
          <cell r="B4523" t="str">
            <v>N</v>
          </cell>
          <cell r="C4523" t="str">
            <v>Active</v>
          </cell>
          <cell r="D4523" t="str">
            <v>R - Improving clinical outcomes on HIV-Infected adults at risk of cryptococcal menengitis</v>
          </cell>
          <cell r="E4523" t="str">
            <v>Rachel Marie Wake</v>
          </cell>
          <cell r="F4523">
            <v>44043</v>
          </cell>
        </row>
        <row r="4524">
          <cell r="A4524" t="str">
            <v>13147-10</v>
          </cell>
          <cell r="B4524" t="str">
            <v>N</v>
          </cell>
          <cell r="C4524" t="str">
            <v>Active</v>
          </cell>
          <cell r="D4524" t="str">
            <v>R - Developing a Nutritional Intervention To Increase Cereal Fibre Intakes In UK South Asian Children</v>
          </cell>
          <cell r="E4524" t="str">
            <v>Angela Donin</v>
          </cell>
          <cell r="F4524">
            <v>43889</v>
          </cell>
        </row>
        <row r="4525">
          <cell r="A4525" t="str">
            <v>13148-10</v>
          </cell>
          <cell r="B4525" t="str">
            <v>N</v>
          </cell>
          <cell r="C4525" t="str">
            <v>Active</v>
          </cell>
          <cell r="D4525" t="str">
            <v>R - Targeted regulatory T Cell Therapy for inflammatory Bowel Disease</v>
          </cell>
          <cell r="E4525" t="str">
            <v>Derek Clive Macallan</v>
          </cell>
          <cell r="F4525">
            <v>45214</v>
          </cell>
        </row>
        <row r="4526">
          <cell r="A4526" t="str">
            <v>13149-10</v>
          </cell>
          <cell r="B4526" t="str">
            <v>C</v>
          </cell>
          <cell r="C4526" t="str">
            <v>Closed</v>
          </cell>
          <cell r="D4526" t="str">
            <v>R - Economic Modelling of PHysical Activity: Simulating InterventionS "EMPHASIS"</v>
          </cell>
          <cell r="E4526" t="str">
            <v>Peter Hynes Whincup</v>
          </cell>
          <cell r="F4526">
            <v>43036</v>
          </cell>
        </row>
        <row r="4527">
          <cell r="A4527" t="str">
            <v>13150-10</v>
          </cell>
          <cell r="B4527" t="str">
            <v>N</v>
          </cell>
          <cell r="C4527" t="str">
            <v>Active</v>
          </cell>
          <cell r="D4527" t="str">
            <v>G - Impact &amp; Innovation Award, HEIF Award 2016: Tobacco model for antibody production</v>
          </cell>
          <cell r="E4527" t="str">
            <v>Yi Hui Teh</v>
          </cell>
          <cell r="F4527">
            <v>43312</v>
          </cell>
        </row>
        <row r="4528">
          <cell r="A4528" t="str">
            <v>13150-11</v>
          </cell>
          <cell r="B4528" t="str">
            <v>C</v>
          </cell>
          <cell r="C4528" t="str">
            <v>Closed</v>
          </cell>
          <cell r="D4528" t="str">
            <v>G - Impact &amp; Innovation Award, HEIF Award 2016: ADREU</v>
          </cell>
          <cell r="E4528" t="str">
            <v>Tariq Sadiq</v>
          </cell>
          <cell r="F4528">
            <v>43343</v>
          </cell>
        </row>
        <row r="4529">
          <cell r="A4529" t="str">
            <v>13150-12</v>
          </cell>
          <cell r="B4529" t="str">
            <v>N</v>
          </cell>
          <cell r="C4529" t="str">
            <v>Active</v>
          </cell>
          <cell r="D4529" t="str">
            <v>G - Impact &amp; Innovation Award, HEIF Award 2016: NGS HIV drug resistance</v>
          </cell>
          <cell r="E4529" t="str">
            <v>Adam Austin Witney</v>
          </cell>
          <cell r="F4529">
            <v>43312</v>
          </cell>
        </row>
        <row r="4530">
          <cell r="A4530" t="str">
            <v>13150-13</v>
          </cell>
          <cell r="B4530" t="str">
            <v>C</v>
          </cell>
          <cell r="C4530" t="str">
            <v>Closed</v>
          </cell>
          <cell r="D4530" t="str">
            <v>G - Impact &amp; Innovation Award, HEIF Award 2016: Nohturfft: Cholesterol regulation pathway</v>
          </cell>
          <cell r="E4530" t="str">
            <v>Axel Nohturfft</v>
          </cell>
          <cell r="F4530">
            <v>42948</v>
          </cell>
        </row>
        <row r="4531">
          <cell r="A4531" t="str">
            <v>13150-14</v>
          </cell>
          <cell r="B4531" t="str">
            <v>C</v>
          </cell>
          <cell r="C4531" t="str">
            <v>Closed</v>
          </cell>
          <cell r="D4531" t="str">
            <v>G - Impact &amp; Innovation Award, HEIF Award 2016: Skills for life</v>
          </cell>
          <cell r="E4531" t="str">
            <v>Sheryl Lee Pond</v>
          </cell>
          <cell r="F4531">
            <v>43000</v>
          </cell>
        </row>
        <row r="4532">
          <cell r="A4532" t="str">
            <v>13151-10</v>
          </cell>
          <cell r="B4532" t="str">
            <v>C</v>
          </cell>
          <cell r="C4532" t="str">
            <v>Closed</v>
          </cell>
          <cell r="D4532" t="str">
            <v>A - New Symmetry Access System for the BRF (EP31)</v>
          </cell>
          <cell r="E4532" t="str">
            <v>Robert James Bond</v>
          </cell>
          <cell r="F4532">
            <v>42948</v>
          </cell>
        </row>
        <row r="4533">
          <cell r="A4533" t="str">
            <v>13151-11</v>
          </cell>
          <cell r="B4533" t="str">
            <v>C</v>
          </cell>
          <cell r="C4533" t="str">
            <v>Closed</v>
          </cell>
          <cell r="D4533" t="str">
            <v>A - BRF Autoclave Replacement</v>
          </cell>
          <cell r="E4533" t="str">
            <v>Robert James Bond</v>
          </cell>
          <cell r="F4533">
            <v>43009</v>
          </cell>
        </row>
        <row r="4534">
          <cell r="A4534" t="str">
            <v>13152-10</v>
          </cell>
          <cell r="B4534" t="str">
            <v>N</v>
          </cell>
          <cell r="C4534" t="str">
            <v>Active</v>
          </cell>
          <cell r="D4534" t="str">
            <v>R - Mathematical and Statisical Modelling to Optimise Paediatric Medicines Research</v>
          </cell>
          <cell r="E4534" t="str">
            <v>Jodi Anne Lindsay</v>
          </cell>
          <cell r="F4534">
            <v>43951</v>
          </cell>
        </row>
        <row r="4535">
          <cell r="A4535" t="str">
            <v>13153-10</v>
          </cell>
          <cell r="B4535" t="str">
            <v>C</v>
          </cell>
          <cell r="C4535" t="str">
            <v>Closed</v>
          </cell>
          <cell r="D4535" t="str">
            <v>A - Automated  in situ hybridization (ISH) Facility</v>
          </cell>
          <cell r="E4535" t="str">
            <v>Daniel Peter Sayer Osborn</v>
          </cell>
          <cell r="F4535">
            <v>73050</v>
          </cell>
        </row>
        <row r="4536">
          <cell r="A4536" t="str">
            <v>13154-10</v>
          </cell>
          <cell r="B4536" t="str">
            <v>N</v>
          </cell>
          <cell r="C4536" t="str">
            <v>Active</v>
          </cell>
          <cell r="D4536" t="str">
            <v>P6 - Personalised Engineered Cell Therapies for Cystic Fibrosis</v>
          </cell>
          <cell r="E4536" t="str">
            <v>Deborah Baines</v>
          </cell>
          <cell r="F4536">
            <v>43738</v>
          </cell>
        </row>
        <row r="4537">
          <cell r="A4537" t="str">
            <v>13155-10</v>
          </cell>
          <cell r="B4537" t="str">
            <v>C</v>
          </cell>
          <cell r="C4537" t="str">
            <v>Closed</v>
          </cell>
          <cell r="D4537" t="str">
            <v>C1 - ADREU service provision central account</v>
          </cell>
          <cell r="E4537" t="str">
            <v>Tariq Sadiq</v>
          </cell>
          <cell r="F4537">
            <v>43318</v>
          </cell>
        </row>
        <row r="4538">
          <cell r="A4538" t="str">
            <v>13155-11</v>
          </cell>
          <cell r="B4538" t="str">
            <v>N</v>
          </cell>
          <cell r="C4538" t="str">
            <v>Active</v>
          </cell>
          <cell r="D4538" t="str">
            <v>O - ADREU</v>
          </cell>
          <cell r="E4538" t="str">
            <v>Tariq Sadiq</v>
          </cell>
          <cell r="F4538">
            <v>73050</v>
          </cell>
        </row>
        <row r="4539">
          <cell r="A4539" t="str">
            <v>13157-10</v>
          </cell>
          <cell r="B4539" t="str">
            <v>N</v>
          </cell>
          <cell r="C4539" t="str">
            <v>Active</v>
          </cell>
          <cell r="D4539" t="str">
            <v>R - Daniel Burrage NIHR fellowship</v>
          </cell>
          <cell r="E4539" t="str">
            <v>Daniel Richard Burrage</v>
          </cell>
          <cell r="F4539">
            <v>43799</v>
          </cell>
        </row>
        <row r="4540">
          <cell r="A4540" t="str">
            <v>13158-10</v>
          </cell>
          <cell r="B4540" t="str">
            <v>N</v>
          </cell>
          <cell r="C4540" t="str">
            <v>Active</v>
          </cell>
          <cell r="D4540" t="str">
            <v>R -  Understanding asthma phenotypes: going beyond the atopic/non-atopic paradigm (´AsthmaPhenotypes´)</v>
          </cell>
          <cell r="E4540" t="str">
            <v>Philip John Cooper</v>
          </cell>
          <cell r="F4540">
            <v>44196</v>
          </cell>
        </row>
        <row r="4541">
          <cell r="A4541" t="str">
            <v>13159-10</v>
          </cell>
          <cell r="B4541" t="str">
            <v>N</v>
          </cell>
          <cell r="C4541" t="str">
            <v>Active</v>
          </cell>
          <cell r="D4541" t="str">
            <v>C1 - Closing in on Meningococcal B Disease: Strategies for the 21st Century</v>
          </cell>
          <cell r="E4541" t="str">
            <v>Shamez Nizarali Ladhani</v>
          </cell>
          <cell r="F4541">
            <v>43799</v>
          </cell>
        </row>
        <row r="4542">
          <cell r="A4542" t="str">
            <v>13160-10</v>
          </cell>
          <cell r="B4542" t="str">
            <v>N</v>
          </cell>
          <cell r="C4542" t="str">
            <v>Active</v>
          </cell>
          <cell r="D4542" t="str">
            <v>C1 - Sanjeev Krishna / QuantumDx</v>
          </cell>
          <cell r="E4542" t="str">
            <v>Sanjeev Krishna</v>
          </cell>
          <cell r="F4542">
            <v>73050</v>
          </cell>
        </row>
        <row r="4543">
          <cell r="A4543" t="str">
            <v>13161-10</v>
          </cell>
          <cell r="B4543" t="str">
            <v>N</v>
          </cell>
          <cell r="C4543" t="str">
            <v>Active</v>
          </cell>
          <cell r="D4543" t="str">
            <v>O - Health Education Academy (HEA) Award - J Saffell</v>
          </cell>
          <cell r="E4543" t="str">
            <v>Jane Lousie Saffell</v>
          </cell>
          <cell r="F4543">
            <v>73050</v>
          </cell>
        </row>
        <row r="4544">
          <cell r="A4544" t="str">
            <v>13162-10</v>
          </cell>
          <cell r="B4544" t="str">
            <v>C</v>
          </cell>
          <cell r="C4544" t="str">
            <v>Closed</v>
          </cell>
          <cell r="D4544" t="str">
            <v>R - Can Cortical Layer 6 Activity Be Augmented To Ameliorate Schizophrenia?</v>
          </cell>
          <cell r="E4544" t="str">
            <v>Caroline Susanne Copeland</v>
          </cell>
          <cell r="F4544">
            <v>43008</v>
          </cell>
        </row>
        <row r="4545">
          <cell r="A4545" t="str">
            <v>13163-10</v>
          </cell>
          <cell r="B4545" t="str">
            <v>N</v>
          </cell>
          <cell r="C4545" t="str">
            <v>Active</v>
          </cell>
          <cell r="D4545" t="str">
            <v>P6 - MRC DTP LSHTM SGUL - Natasha Clarke</v>
          </cell>
          <cell r="E4545" t="str">
            <v>Peter Garrard</v>
          </cell>
          <cell r="F4545">
            <v>43921</v>
          </cell>
        </row>
        <row r="4546">
          <cell r="A4546" t="str">
            <v>13164-10</v>
          </cell>
          <cell r="B4546" t="str">
            <v>N</v>
          </cell>
          <cell r="C4546" t="str">
            <v>Active</v>
          </cell>
          <cell r="D4546" t="str">
            <v>R - Novel strategies to detect and eliminate persistent Mycobacterium tuberculosis - applications in a murine Cornell model</v>
          </cell>
          <cell r="E4546" t="str">
            <v>Yanmin Hu</v>
          </cell>
          <cell r="F4546">
            <v>43555</v>
          </cell>
        </row>
        <row r="4547">
          <cell r="A4547" t="str">
            <v>13165-10</v>
          </cell>
          <cell r="B4547" t="str">
            <v>C</v>
          </cell>
          <cell r="C4547" t="str">
            <v>Closed</v>
          </cell>
          <cell r="D4547" t="str">
            <v>R - Data Analysis of the EAT study</v>
          </cell>
          <cell r="E4547" t="str">
            <v>Michael Richard Perkin</v>
          </cell>
          <cell r="F4547">
            <v>43769</v>
          </cell>
        </row>
        <row r="4548">
          <cell r="A4548" t="str">
            <v>13166-10</v>
          </cell>
          <cell r="B4548" t="str">
            <v>C</v>
          </cell>
          <cell r="C4548" t="str">
            <v>Closed</v>
          </cell>
          <cell r="D4548" t="str">
            <v>O - Prof Will Stones, GLOWM Co-Editor in Chief; Salary funded by GLOWM Online Library</v>
          </cell>
          <cell r="E4548" t="str">
            <v>Joanne Megan Eggleton</v>
          </cell>
          <cell r="F4548">
            <v>43465</v>
          </cell>
        </row>
        <row r="4549">
          <cell r="A4549" t="str">
            <v>13167-10</v>
          </cell>
          <cell r="B4549" t="str">
            <v>C</v>
          </cell>
          <cell r="C4549" t="str">
            <v>Closed</v>
          </cell>
          <cell r="D4549" t="str">
            <v>R - NRC Project - Vacc-HIV: A novel therapeutic vaccine combination for HIV infection</v>
          </cell>
          <cell r="E4549" t="str">
            <v>Angus George Dalgleish</v>
          </cell>
          <cell r="F4549">
            <v>42921</v>
          </cell>
        </row>
        <row r="4550">
          <cell r="A4550" t="str">
            <v>13168-10</v>
          </cell>
          <cell r="B4550" t="str">
            <v>N</v>
          </cell>
          <cell r="C4550" t="str">
            <v>Active</v>
          </cell>
          <cell r="D4550" t="str">
            <v>R - Henry Staines / QuantumDx</v>
          </cell>
          <cell r="E4550" t="str">
            <v>Henry Michael Staines</v>
          </cell>
          <cell r="F4550">
            <v>43465</v>
          </cell>
        </row>
        <row r="4551">
          <cell r="A4551" t="str">
            <v>13170-10</v>
          </cell>
          <cell r="B4551" t="str">
            <v>N</v>
          </cell>
          <cell r="C4551" t="str">
            <v>Active</v>
          </cell>
          <cell r="D4551" t="str">
            <v>F - Microbiology Discretionary - T Planche</v>
          </cell>
          <cell r="E4551" t="str">
            <v>Timothy David Planche</v>
          </cell>
          <cell r="F4551">
            <v>44150</v>
          </cell>
        </row>
        <row r="4552">
          <cell r="A4552" t="str">
            <v>13171-10</v>
          </cell>
          <cell r="B4552" t="str">
            <v>N</v>
          </cell>
          <cell r="C4552" t="str">
            <v>Active</v>
          </cell>
          <cell r="D4552" t="str">
            <v>O - McColl´s Retail Group donation</v>
          </cell>
          <cell r="E4552" t="str">
            <v>Elijah Raphael Behr</v>
          </cell>
          <cell r="F4552">
            <v>44043</v>
          </cell>
        </row>
        <row r="4553">
          <cell r="A4553" t="str">
            <v>13172-10</v>
          </cell>
          <cell r="B4553" t="str">
            <v>N</v>
          </cell>
          <cell r="C4553" t="str">
            <v>Active</v>
          </cell>
          <cell r="D4553" t="str">
            <v>G - MSc Sports Cardiology course expenses and student support costs</v>
          </cell>
          <cell r="E4553" t="str">
            <v>Georgia Kate Baines</v>
          </cell>
          <cell r="F4553">
            <v>73050</v>
          </cell>
        </row>
        <row r="4554">
          <cell r="A4554" t="str">
            <v>13173-10</v>
          </cell>
          <cell r="B4554" t="str">
            <v>N</v>
          </cell>
          <cell r="C4554" t="str">
            <v>Active</v>
          </cell>
          <cell r="D4554" t="str">
            <v>R - Vaccine trials and deployment towards sustainability of Ebola virus diseases control - staff training on BSL4 techniques - SECC</v>
          </cell>
          <cell r="E4554" t="str">
            <v>Sanjeev Krishna</v>
          </cell>
          <cell r="F4554">
            <v>43434</v>
          </cell>
        </row>
        <row r="4555">
          <cell r="A4555" t="str">
            <v>13174-10</v>
          </cell>
          <cell r="B4555" t="str">
            <v>P</v>
          </cell>
          <cell r="C4555" t="str">
            <v>Parked</v>
          </cell>
          <cell r="D4555" t="str">
            <v>C1 - Sanjeev consultancy with La Jolla Pharmaceutical Company</v>
          </cell>
          <cell r="E4555" t="str">
            <v>Sanjeev Krishna</v>
          </cell>
          <cell r="F4555">
            <v>43555</v>
          </cell>
        </row>
        <row r="4556">
          <cell r="A4556" t="str">
            <v>13175-10</v>
          </cell>
          <cell r="B4556" t="str">
            <v>N</v>
          </cell>
          <cell r="C4556" t="str">
            <v>Active</v>
          </cell>
          <cell r="D4556" t="str">
            <v>R - Combating MRSA; combining and increasing our understanding on colonisation, transmission and reservoirs will lead to control of infections by MRSA</v>
          </cell>
          <cell r="E4556" t="str">
            <v>Jodi Anne Lindsay</v>
          </cell>
          <cell r="F4556">
            <v>43949</v>
          </cell>
        </row>
        <row r="4557">
          <cell r="A4557" t="str">
            <v>13175-11</v>
          </cell>
          <cell r="B4557" t="str">
            <v>C</v>
          </cell>
          <cell r="C4557" t="str">
            <v>Closed</v>
          </cell>
          <cell r="D4557" t="str">
            <v>R - LSHTM on and reservoirs will lead to control of infections by MRSA</v>
          </cell>
          <cell r="E4557" t="str">
            <v>Jodi Anne Lindsay</v>
          </cell>
          <cell r="F4557">
            <v>73050</v>
          </cell>
        </row>
        <row r="4558">
          <cell r="A4558" t="str">
            <v>13176-10</v>
          </cell>
          <cell r="B4558" t="str">
            <v>N</v>
          </cell>
          <cell r="C4558" t="str">
            <v>Active</v>
          </cell>
          <cell r="D4558" t="str">
            <v>R - Curriculum Development Substance Misuse in Undergraduate Medical Curriculum</v>
          </cell>
          <cell r="E4558" t="str">
            <v>Christine M Goodair</v>
          </cell>
          <cell r="F4558">
            <v>43403</v>
          </cell>
        </row>
        <row r="4559">
          <cell r="A4559" t="str">
            <v>13176-11</v>
          </cell>
          <cell r="B4559" t="str">
            <v>C</v>
          </cell>
          <cell r="C4559" t="str">
            <v>Closed</v>
          </cell>
          <cell r="D4559" t="str">
            <v>pment Substance Misuse in Undergraduate Medical Curriculum</v>
          </cell>
          <cell r="E4559" t="str">
            <v>Christine M Goodair</v>
          </cell>
          <cell r="F4559">
            <v>43039</v>
          </cell>
        </row>
        <row r="4560">
          <cell r="A4560" t="str">
            <v>13177-10</v>
          </cell>
          <cell r="B4560" t="str">
            <v>N</v>
          </cell>
          <cell r="C4560" t="str">
            <v>Active</v>
          </cell>
          <cell r="D4560" t="str">
            <v>R - Integration and analysis of heterogeneous big data for precision medicine and suggested treatments for different types of patients</v>
          </cell>
          <cell r="E4560" t="str">
            <v>Peter Garrard</v>
          </cell>
          <cell r="F4560">
            <v>43921</v>
          </cell>
        </row>
        <row r="4561">
          <cell r="A4561" t="str">
            <v>13178-10</v>
          </cell>
          <cell r="B4561" t="str">
            <v>N</v>
          </cell>
          <cell r="C4561" t="str">
            <v>Active</v>
          </cell>
          <cell r="D4561" t="str">
            <v>R - Review on the available anitibiotic options for treating common childhood infections</v>
          </cell>
          <cell r="E4561" t="str">
            <v>Michael Roy Sharland</v>
          </cell>
          <cell r="F4561">
            <v>42988</v>
          </cell>
        </row>
        <row r="4562">
          <cell r="A4562" t="str">
            <v>13179-10</v>
          </cell>
          <cell r="B4562" t="str">
            <v>N</v>
          </cell>
          <cell r="C4562" t="str">
            <v>Active</v>
          </cell>
          <cell r="D4562" t="str">
            <v>P6 - PHD Studentship C Dowling</v>
          </cell>
          <cell r="E4562" t="str">
            <v>Stephen Brecker</v>
          </cell>
          <cell r="F4562">
            <v>43738</v>
          </cell>
        </row>
        <row r="4563">
          <cell r="A4563" t="str">
            <v>13180-10</v>
          </cell>
          <cell r="B4563" t="str">
            <v>N</v>
          </cell>
          <cell r="C4563" t="str">
            <v>Active</v>
          </cell>
          <cell r="D4563" t="str">
            <v>P6 - Development of novel post exposure treatments for the clinical stages of rabies encephalitis</v>
          </cell>
          <cell r="E4563" t="str">
            <v>Julian Ma</v>
          </cell>
          <cell r="F4563">
            <v>44104</v>
          </cell>
        </row>
        <row r="4564">
          <cell r="A4564" t="str">
            <v>13180-11</v>
          </cell>
          <cell r="B4564" t="str">
            <v>N</v>
          </cell>
          <cell r="C4564" t="str">
            <v>Active</v>
          </cell>
          <cell r="D4564" t="str">
            <v>P6 - Internal funding support</v>
          </cell>
          <cell r="E4564" t="str">
            <v>Julian Ma</v>
          </cell>
          <cell r="F4564">
            <v>44104</v>
          </cell>
        </row>
        <row r="4565">
          <cell r="A4565" t="str">
            <v>13181-10</v>
          </cell>
          <cell r="B4565" t="str">
            <v>N</v>
          </cell>
          <cell r="C4565" t="str">
            <v>Active</v>
          </cell>
          <cell r="D4565" t="str">
            <v>R - RACE FIT</v>
          </cell>
          <cell r="E4565" t="str">
            <v>Paul Trafford Heath</v>
          </cell>
          <cell r="F4565">
            <v>43769</v>
          </cell>
        </row>
        <row r="4566">
          <cell r="A4566" t="str">
            <v>13181-11</v>
          </cell>
          <cell r="B4566" t="str">
            <v>N</v>
          </cell>
          <cell r="C4566" t="str">
            <v>Active</v>
          </cell>
          <cell r="D4566" t="str">
            <v>R - RACE FIT</v>
          </cell>
          <cell r="E4566" t="str">
            <v>Paul Trafford Heath</v>
          </cell>
          <cell r="F4566">
            <v>43769</v>
          </cell>
        </row>
        <row r="4567">
          <cell r="A4567" t="str">
            <v>13182-10</v>
          </cell>
          <cell r="B4567" t="str">
            <v>N</v>
          </cell>
          <cell r="C4567" t="str">
            <v>Active</v>
          </cell>
          <cell r="D4567" t="str">
            <v>R - Trans-cervical balloon catheter and its comparison to sustained release</v>
          </cell>
          <cell r="E4567" t="str">
            <v>Amarnath Bhide</v>
          </cell>
          <cell r="F4567">
            <v>43585</v>
          </cell>
        </row>
        <row r="4568">
          <cell r="A4568" t="str">
            <v>13183-10</v>
          </cell>
          <cell r="B4568" t="str">
            <v>N</v>
          </cell>
          <cell r="C4568" t="str">
            <v>Active</v>
          </cell>
          <cell r="D4568" t="str">
            <v>P6 - PhD Fees for Justice Boakye-Appiah</v>
          </cell>
          <cell r="E4568" t="str">
            <v>Mark Harding Wansbrough-Jones</v>
          </cell>
          <cell r="F4568">
            <v>43830</v>
          </cell>
        </row>
        <row r="4569">
          <cell r="A4569" t="str">
            <v>13184-10</v>
          </cell>
          <cell r="B4569" t="str">
            <v>N</v>
          </cell>
          <cell r="C4569" t="str">
            <v>Active</v>
          </cell>
          <cell r="D4569" t="str">
            <v>G - Postgraduate Scholarships</v>
          </cell>
          <cell r="E4569" t="str">
            <v>Rachel Louise Allen</v>
          </cell>
          <cell r="F4569">
            <v>73050</v>
          </cell>
        </row>
        <row r="4570">
          <cell r="A4570" t="str">
            <v>13184-11</v>
          </cell>
          <cell r="B4570" t="str">
            <v>N</v>
          </cell>
          <cell r="C4570" t="str">
            <v>Active</v>
          </cell>
          <cell r="D4570" t="str">
            <v>G - SIF pilot The role of aCaMKII clustering in Ischemia</v>
          </cell>
          <cell r="E4570" t="str">
            <v>Katalin Torok</v>
          </cell>
          <cell r="F4570">
            <v>43343</v>
          </cell>
        </row>
        <row r="4571">
          <cell r="A4571" t="str">
            <v>13184-12</v>
          </cell>
          <cell r="B4571" t="str">
            <v>N</v>
          </cell>
          <cell r="C4571" t="str">
            <v>Active</v>
          </cell>
          <cell r="D4571" t="str">
            <v>G - SIF pilot Characterisation of the frequency, phenotype and suppressive function of regulatory T cells in patients with atherosclerosis</v>
          </cell>
          <cell r="E4571" t="str">
            <v>Ingrid Elena Dumitriu</v>
          </cell>
          <cell r="F4571">
            <v>43312</v>
          </cell>
        </row>
        <row r="4572">
          <cell r="A4572" t="str">
            <v>13184-13</v>
          </cell>
          <cell r="B4572" t="str">
            <v>N</v>
          </cell>
          <cell r="C4572" t="str">
            <v>Active</v>
          </cell>
          <cell r="D4572" t="str">
            <v>G- SIF Pilot Estimation of prevalence of common sexually transmitted infections (3TI) among female sex workers in Quito Ecuador</v>
          </cell>
          <cell r="E4572" t="str">
            <v>Tariq Sadiq</v>
          </cell>
          <cell r="F4572">
            <v>43373</v>
          </cell>
        </row>
        <row r="4573">
          <cell r="A4573" t="str">
            <v>13184-14</v>
          </cell>
          <cell r="B4573" t="str">
            <v>N</v>
          </cell>
          <cell r="C4573" t="str">
            <v>Active</v>
          </cell>
          <cell r="D4573" t="str">
            <v>G - Genital microbiota in women who did and did not develop clinical pelvic inflammatory disease: proof of principal matched cohort study using novel sequencing technology</v>
          </cell>
          <cell r="E4573" t="str">
            <v>Philippa Oakeshott</v>
          </cell>
          <cell r="F4573">
            <v>43312</v>
          </cell>
        </row>
        <row r="4574">
          <cell r="A4574" t="str">
            <v>13184-15</v>
          </cell>
          <cell r="B4574" t="str">
            <v>N</v>
          </cell>
          <cell r="C4574" t="str">
            <v>Active</v>
          </cell>
          <cell r="D4574" t="str">
            <v>G - SIF Pilot; Development of colicin-based antimicrobial cocktails</v>
          </cell>
          <cell r="E4574" t="str">
            <v>Pascal Drake</v>
          </cell>
          <cell r="F4574">
            <v>43312</v>
          </cell>
        </row>
        <row r="4575">
          <cell r="A4575" t="str">
            <v>13184-16</v>
          </cell>
          <cell r="B4575" t="str">
            <v>N</v>
          </cell>
          <cell r="C4575" t="str">
            <v>Active</v>
          </cell>
          <cell r="D4575" t="str">
            <v>G - SIF Pilot Application of Automated Retinal Vasculometry Assessment in Children</v>
          </cell>
          <cell r="E4575" t="str">
            <v>Alicja Regina Rudnicka</v>
          </cell>
          <cell r="F4575">
            <v>43682</v>
          </cell>
        </row>
        <row r="4576">
          <cell r="A4576" t="str">
            <v>13185-10</v>
          </cell>
          <cell r="B4576" t="str">
            <v>N</v>
          </cell>
          <cell r="C4576" t="str">
            <v>Active</v>
          </cell>
          <cell r="D4576" t="str">
            <v>R- New kids on the block: mapping CD4+ T lymphocytes in atrial fibrillation</v>
          </cell>
          <cell r="E4576" t="str">
            <v>Ingrid Elena Dumitriu</v>
          </cell>
          <cell r="F4576">
            <v>44044</v>
          </cell>
        </row>
        <row r="4577">
          <cell r="A4577" t="str">
            <v>13186-10</v>
          </cell>
          <cell r="B4577" t="str">
            <v>C</v>
          </cell>
          <cell r="C4577" t="str">
            <v>Closed</v>
          </cell>
          <cell r="D4577" t="str">
            <v>R - Molecular and therapeutic mechanisms of a novel form of congenital muscular</v>
          </cell>
          <cell r="E4577" t="str">
            <v>Yalda Jamshidi</v>
          </cell>
          <cell r="F4577">
            <v>43190</v>
          </cell>
        </row>
        <row r="4578">
          <cell r="A4578" t="str">
            <v>13187-10</v>
          </cell>
          <cell r="B4578" t="str">
            <v>N</v>
          </cell>
          <cell r="C4578" t="str">
            <v>Active</v>
          </cell>
          <cell r="D4578" t="str">
            <v>O - Courier Account</v>
          </cell>
          <cell r="E4578" t="str">
            <v>Mary Noelle Sheppard</v>
          </cell>
          <cell r="F4578">
            <v>73050</v>
          </cell>
        </row>
        <row r="4579">
          <cell r="A4579" t="str">
            <v>13187-11</v>
          </cell>
          <cell r="B4579" t="str">
            <v>N</v>
          </cell>
          <cell r="C4579" t="str">
            <v>Active</v>
          </cell>
          <cell r="D4579" t="str">
            <v>O - Congenica purchasing account</v>
          </cell>
          <cell r="E4579" t="str">
            <v>Suzanne Claire Drury</v>
          </cell>
          <cell r="F4579">
            <v>44043</v>
          </cell>
        </row>
        <row r="4580">
          <cell r="A4580" t="str">
            <v>13188-10</v>
          </cell>
          <cell r="B4580" t="str">
            <v>N</v>
          </cell>
          <cell r="C4580" t="str">
            <v>Active</v>
          </cell>
          <cell r="D4580" t="str">
            <v>R - AMBITION-cm: High Dose AMBISOME on a Fluconazole Backbone for Cryptococcal Meningitis Induction Therapy in sub-Saharan Africa: A Randomised Controlled Non-inferiority Trial</v>
          </cell>
          <cell r="E4580" t="str">
            <v>Thomas Stephen Harrison</v>
          </cell>
          <cell r="F4580">
            <v>44196</v>
          </cell>
        </row>
        <row r="4581">
          <cell r="A4581" t="str">
            <v>13189-10</v>
          </cell>
          <cell r="B4581" t="str">
            <v>N</v>
          </cell>
          <cell r="C4581" t="str">
            <v>Active</v>
          </cell>
          <cell r="D4581" t="str">
            <v>R - Emesis research</v>
          </cell>
          <cell r="E4581" t="str">
            <v>Paul Lyn Rodney Andrews</v>
          </cell>
          <cell r="F4581">
            <v>43830</v>
          </cell>
        </row>
        <row r="4582">
          <cell r="A4582" t="str">
            <v>13190-10</v>
          </cell>
          <cell r="B4582" t="str">
            <v>N</v>
          </cell>
          <cell r="C4582" t="str">
            <v>Active</v>
          </cell>
          <cell r="D4582" t="str">
            <v>C1 - C1 - Consultant In The Area Of Digestive Tract Physiology And Particularly Nausea And Emesis</v>
          </cell>
          <cell r="E4582" t="str">
            <v>Paul Lyn Rodney Andrews</v>
          </cell>
          <cell r="F4582">
            <v>43153</v>
          </cell>
        </row>
        <row r="4583">
          <cell r="A4583" t="str">
            <v>13191-10</v>
          </cell>
          <cell r="B4583" t="str">
            <v>N</v>
          </cell>
          <cell r="C4583" t="str">
            <v>Active</v>
          </cell>
          <cell r="D4583" t="str">
            <v>P6 - Consumables for Jurnorain Gani´s studentship (self-funded)</v>
          </cell>
          <cell r="E4583" t="str">
            <v>Kai Hilpert</v>
          </cell>
          <cell r="F4583">
            <v>45016</v>
          </cell>
        </row>
        <row r="4584">
          <cell r="A4584" t="str">
            <v>13192-10</v>
          </cell>
          <cell r="B4584" t="str">
            <v>N</v>
          </cell>
          <cell r="C4584" t="str">
            <v>Active</v>
          </cell>
          <cell r="D4584" t="str">
            <v>R - Understanding the mechanisms of pain in osteoarthritis using a tissue and biomarker approach</v>
          </cell>
          <cell r="E4584" t="str">
            <v>Nidhi Sofat</v>
          </cell>
          <cell r="F4584">
            <v>44012</v>
          </cell>
        </row>
        <row r="4585">
          <cell r="A4585" t="str">
            <v>13193-10</v>
          </cell>
          <cell r="B4585" t="str">
            <v>N</v>
          </cell>
          <cell r="C4585" t="str">
            <v>Active</v>
          </cell>
          <cell r="D4585" t="str">
            <v>R - ISSF Early Career Researcher Stream</v>
          </cell>
          <cell r="E4585" t="str">
            <v>Julian Ma</v>
          </cell>
          <cell r="F4585">
            <v>44561</v>
          </cell>
        </row>
        <row r="4586">
          <cell r="A4586" t="str">
            <v>13193-11</v>
          </cell>
          <cell r="B4586" t="str">
            <v>N</v>
          </cell>
          <cell r="C4586" t="str">
            <v>Active</v>
          </cell>
          <cell r="D4586" t="str">
            <v>R - ISSF Clinical Pas stream</v>
          </cell>
          <cell r="E4586" t="str">
            <v>Louise Amy Phillips</v>
          </cell>
          <cell r="F4586">
            <v>44561</v>
          </cell>
        </row>
        <row r="4587">
          <cell r="A4587" t="str">
            <v>13193-12</v>
          </cell>
          <cell r="B4587" t="str">
            <v>N</v>
          </cell>
          <cell r="C4587" t="str">
            <v>Active</v>
          </cell>
          <cell r="D4587" t="str">
            <v>R - ISSF Excess Pilot Study Costs</v>
          </cell>
          <cell r="E4587" t="str">
            <v>Helen Jane Boland</v>
          </cell>
          <cell r="F4587">
            <v>44561</v>
          </cell>
        </row>
        <row r="4588">
          <cell r="A4588" t="str">
            <v>13193-13</v>
          </cell>
          <cell r="B4588" t="str">
            <v>N</v>
          </cell>
          <cell r="C4588" t="str">
            <v>Active</v>
          </cell>
          <cell r="D4588" t="str">
            <v>R - ISSF Cross Cutting Activity stream</v>
          </cell>
          <cell r="E4588" t="str">
            <v>Julian Ma</v>
          </cell>
          <cell r="F4588">
            <v>44561</v>
          </cell>
        </row>
        <row r="4589">
          <cell r="A4589" t="str">
            <v>13193-14</v>
          </cell>
          <cell r="B4589" t="str">
            <v>N</v>
          </cell>
          <cell r="C4589" t="str">
            <v>Active</v>
          </cell>
          <cell r="D4589" t="str">
            <v>R - ISSF Public Engagement Activities</v>
          </cell>
          <cell r="E4589" t="str">
            <v>Deborah Faye Bowman</v>
          </cell>
          <cell r="F4589">
            <v>44561</v>
          </cell>
        </row>
        <row r="4590">
          <cell r="A4590" t="str">
            <v>13193-15</v>
          </cell>
          <cell r="B4590" t="str">
            <v>N</v>
          </cell>
          <cell r="C4590" t="str">
            <v>Active</v>
          </cell>
          <cell r="D4590" t="str">
            <v>R - ISSF Facilitating Career Development</v>
          </cell>
          <cell r="E4590" t="str">
            <v>Julian Ma</v>
          </cell>
          <cell r="F4590">
            <v>44561</v>
          </cell>
        </row>
        <row r="4591">
          <cell r="A4591" t="str">
            <v>13193-16</v>
          </cell>
          <cell r="B4591" t="str">
            <v>N</v>
          </cell>
          <cell r="C4591" t="str">
            <v>Active</v>
          </cell>
          <cell r="D4591" t="str">
            <v>R - ECR Consumables (Henry Staines)</v>
          </cell>
          <cell r="E4591" t="str">
            <v>Julian Ma</v>
          </cell>
          <cell r="F4591">
            <v>44926</v>
          </cell>
        </row>
        <row r="4592">
          <cell r="A4592" t="str">
            <v>13193-17</v>
          </cell>
          <cell r="B4592" t="str">
            <v>N</v>
          </cell>
          <cell r="C4592" t="str">
            <v>Active</v>
          </cell>
          <cell r="D4592" t="str">
            <v>R - ECR Consumables (Laura Southgate)</v>
          </cell>
          <cell r="E4592" t="str">
            <v>Julian Ma</v>
          </cell>
          <cell r="F4592">
            <v>44926</v>
          </cell>
        </row>
        <row r="4593">
          <cell r="A4593" t="str">
            <v>13193-18</v>
          </cell>
          <cell r="B4593" t="str">
            <v>C</v>
          </cell>
          <cell r="C4593" t="str">
            <v>Closed</v>
          </cell>
          <cell r="D4593" t="str">
            <v>R - ECR Consumables (Daniel Meijles)</v>
          </cell>
          <cell r="E4593" t="str">
            <v>Julian Ma</v>
          </cell>
          <cell r="F4593">
            <v>44926</v>
          </cell>
        </row>
        <row r="4594">
          <cell r="A4594" t="str">
            <v>13193-19</v>
          </cell>
          <cell r="B4594" t="str">
            <v>N</v>
          </cell>
          <cell r="C4594" t="str">
            <v>Active</v>
          </cell>
          <cell r="D4594" t="str">
            <v>R - ECR Consumables (Claire Nightingale)</v>
          </cell>
          <cell r="E4594" t="str">
            <v>Julian Ma</v>
          </cell>
          <cell r="F4594">
            <v>44926</v>
          </cell>
        </row>
        <row r="4595">
          <cell r="A4595" t="str">
            <v>13193-20</v>
          </cell>
          <cell r="B4595" t="str">
            <v>N</v>
          </cell>
          <cell r="C4595" t="str">
            <v>Active</v>
          </cell>
          <cell r="D4595" t="str">
            <v>R - ISSF Pilot - Human Cytomegalovirus dissemination and Pathogenesis in the Placenta</v>
          </cell>
          <cell r="E4595" t="str">
            <v>Blair Lewis Strang</v>
          </cell>
          <cell r="F4595">
            <v>43585</v>
          </cell>
        </row>
        <row r="4596">
          <cell r="A4596" t="str">
            <v>13193-21</v>
          </cell>
          <cell r="B4596" t="str">
            <v>N</v>
          </cell>
          <cell r="C4596" t="str">
            <v>Active</v>
          </cell>
          <cell r="D4596" t="str">
            <v>R - ISSF Pilot - Heavy Metal Transport in Malarial Parasites</v>
          </cell>
          <cell r="E4596" t="str">
            <v>Henry Michael Staines</v>
          </cell>
          <cell r="F4596">
            <v>43738</v>
          </cell>
        </row>
        <row r="4597">
          <cell r="A4597" t="str">
            <v>13193-22</v>
          </cell>
          <cell r="B4597" t="str">
            <v>N</v>
          </cell>
          <cell r="C4597" t="str">
            <v>Active</v>
          </cell>
          <cell r="D4597" t="str">
            <v>R - ISSF Pilot - Precision Generation of Cellular Models to elucidate the Molecular Mechanisms underlying the Adams-Oliver spectrum of Vascular Disorders</v>
          </cell>
          <cell r="E4597" t="str">
            <v>Laura Southgate</v>
          </cell>
          <cell r="F4597">
            <v>43646</v>
          </cell>
        </row>
        <row r="4598">
          <cell r="A4598" t="str">
            <v>13193-23</v>
          </cell>
          <cell r="B4598" t="str">
            <v>N</v>
          </cell>
          <cell r="C4598" t="str">
            <v>Active</v>
          </cell>
          <cell r="D4598" t="str">
            <v>R - ISSF Pilot - A Pilot study of Capillaroscopy &amp; Cardiac Magnetic Resonance in Hypertension &amp; Heart Failure (CapHTen study)</v>
          </cell>
          <cell r="E4598" t="str">
            <v>Louise Amy Phillips</v>
          </cell>
          <cell r="F4598">
            <v>43613</v>
          </cell>
        </row>
        <row r="4599">
          <cell r="A4599" t="str">
            <v>13193-24</v>
          </cell>
          <cell r="B4599" t="str">
            <v>N</v>
          </cell>
          <cell r="C4599" t="str">
            <v>Active</v>
          </cell>
          <cell r="D4599" t="str">
            <v>R - ISSF Pilot - What is the prevalence of Chlamydia and Gonorrhoea in Oropharyngeal samples from Ethnically Diverse, Sexually Active Teenagers?</v>
          </cell>
          <cell r="E4599" t="str">
            <v>Sarah Ruth Kerry-Barnard</v>
          </cell>
          <cell r="F4599">
            <v>43434</v>
          </cell>
        </row>
        <row r="4600">
          <cell r="A4600" t="str">
            <v>13193-25</v>
          </cell>
          <cell r="B4600" t="str">
            <v>N</v>
          </cell>
          <cell r="C4600" t="str">
            <v>Active</v>
          </cell>
          <cell r="D4600" t="str">
            <v>R - ISSF Pilot R3 - DR AUDREY TEH - ARTEMISININ PRODUCTION IN TOBACCO PLANTS</v>
          </cell>
          <cell r="E4600" t="str">
            <v>Yi Hui Teh</v>
          </cell>
          <cell r="F4600">
            <v>43646</v>
          </cell>
        </row>
        <row r="4601">
          <cell r="A4601" t="str">
            <v>13193-26</v>
          </cell>
          <cell r="B4601" t="str">
            <v>N</v>
          </cell>
          <cell r="C4601" t="str">
            <v>Active</v>
          </cell>
          <cell r="D4601" t="str">
            <v>R - ISSF Pilot R3 - DR CLARK, DR STAINES, PROF KRISHNA - DEVELOPMENT OF A LOW COST BLOOD
FRACTIONATION APPARATUS TO ENABLE MULTIPLE
DIAGNOSTIC PATHWAYS</v>
          </cell>
          <cell r="E4601" t="str">
            <v>Henry Michael Staines</v>
          </cell>
          <cell r="F4601">
            <v>43708</v>
          </cell>
        </row>
        <row r="4602">
          <cell r="A4602" t="str">
            <v>13193-27</v>
          </cell>
          <cell r="B4602" t="str">
            <v>N</v>
          </cell>
          <cell r="C4602" t="str">
            <v>Active</v>
          </cell>
          <cell r="D4602" t="str">
            <v>R - ISSF Pilot R3 - A NOVEL MODEL FOR MITOCHONDRIAL CARDIOMYOPATHY</v>
          </cell>
          <cell r="E4602" t="str">
            <v>Christopher John Carroll</v>
          </cell>
          <cell r="F4602">
            <v>43830</v>
          </cell>
        </row>
        <row r="4603">
          <cell r="A4603" t="str">
            <v>13193-28</v>
          </cell>
          <cell r="B4603" t="str">
            <v>N</v>
          </cell>
          <cell r="C4603" t="str">
            <v>Active</v>
          </cell>
          <cell r="D4603" t="str">
            <v>R - ISSF Pilot R3 - ETHNIC DIFFERENCES IN CARDIOVASCULAR DISEASE AND TYPE 2 DIABETES RISK IN ADOLESCENCE</v>
          </cell>
          <cell r="E4603" t="str">
            <v>Angela Donin</v>
          </cell>
          <cell r="F4603">
            <v>43830</v>
          </cell>
        </row>
        <row r="4604">
          <cell r="A4604" t="str">
            <v>13193-29</v>
          </cell>
          <cell r="B4604" t="str">
            <v>N</v>
          </cell>
          <cell r="C4604" t="str">
            <v>Active</v>
          </cell>
          <cell r="D4604" t="str">
            <v>R - ISSF Pilot R3 - ENDOTHELIAL CYTOPROTECTIVE SIGNALLING: DISSECTING THE BRAF-ERK1/2 AXIS IN THE HEART AND BRAIN</v>
          </cell>
          <cell r="E4604" t="str">
            <v>Daniel Nathan Meijles</v>
          </cell>
          <cell r="F4604">
            <v>43830</v>
          </cell>
        </row>
        <row r="4605">
          <cell r="A4605" t="str">
            <v>13194-10</v>
          </cell>
          <cell r="B4605" t="str">
            <v>N</v>
          </cell>
          <cell r="C4605" t="str">
            <v>Active</v>
          </cell>
          <cell r="D4605" t="str">
            <v>R - Review of Global Pediatric Antibiotic prescribing and future research and development priorities</v>
          </cell>
          <cell r="E4605" t="str">
            <v>Michael Roy Sharland</v>
          </cell>
          <cell r="F4605">
            <v>43861</v>
          </cell>
        </row>
        <row r="4606">
          <cell r="A4606" t="str">
            <v>13195-10</v>
          </cell>
          <cell r="B4606" t="str">
            <v>N</v>
          </cell>
          <cell r="C4606" t="str">
            <v>Active</v>
          </cell>
          <cell r="D4606" t="str">
            <v>G - HEFCE catalyst funding - student safeguarding</v>
          </cell>
          <cell r="E4606" t="str">
            <v>Judith Margaret Ibison</v>
          </cell>
          <cell r="F4606">
            <v>73050</v>
          </cell>
        </row>
        <row r="4607">
          <cell r="A4607" t="str">
            <v>13196-10</v>
          </cell>
          <cell r="B4607" t="str">
            <v>N</v>
          </cell>
          <cell r="C4607" t="str">
            <v>Active</v>
          </cell>
          <cell r="D4607" t="str">
            <v>R - PROPEL A randomised controlled trial to evaluate the effect of material or neonatal pneumococcal conjugate vaccination on pneumococcal carriage in early life</v>
          </cell>
          <cell r="E4607" t="str">
            <v>Jason Hinds</v>
          </cell>
          <cell r="F4607">
            <v>43524</v>
          </cell>
        </row>
        <row r="4608">
          <cell r="A4608" t="str">
            <v>13197-10</v>
          </cell>
          <cell r="B4608" t="str">
            <v>C</v>
          </cell>
          <cell r="C4608" t="str">
            <v>Closed</v>
          </cell>
          <cell r="D4608" t="str">
            <v>R - Development of digital interventions to increase condom use amongst those selftesting for chlamydia</v>
          </cell>
          <cell r="E4608" t="str">
            <v>Tariq Sadiq</v>
          </cell>
          <cell r="F4608">
            <v>43483</v>
          </cell>
        </row>
        <row r="4609">
          <cell r="A4609" t="str">
            <v>13198-10</v>
          </cell>
          <cell r="B4609" t="str">
            <v>N</v>
          </cell>
          <cell r="C4609" t="str">
            <v>Active</v>
          </cell>
          <cell r="D4609" t="str">
            <v>R - BEAR Men B (Meningitis Now)</v>
          </cell>
          <cell r="E4609" t="str">
            <v>Paul Trafford Heath</v>
          </cell>
          <cell r="F4609">
            <v>43799</v>
          </cell>
        </row>
        <row r="4610">
          <cell r="A4610" t="str">
            <v>13198-11</v>
          </cell>
          <cell r="B4610" t="str">
            <v>N</v>
          </cell>
          <cell r="C4610" t="str">
            <v>Active</v>
          </cell>
          <cell r="D4610" t="str">
            <v>R - BEAR Men B (GSK)</v>
          </cell>
          <cell r="E4610" t="str">
            <v>Paul Trafford Heath</v>
          </cell>
          <cell r="F4610">
            <v>43799</v>
          </cell>
        </row>
        <row r="4611">
          <cell r="A4611" t="str">
            <v>13199-10</v>
          </cell>
          <cell r="B4611" t="str">
            <v>N</v>
          </cell>
          <cell r="C4611" t="str">
            <v>Active</v>
          </cell>
          <cell r="D4611" t="str">
            <v>R - 2015 &amp; 2016 Gilead awards (through SGT)</v>
          </cell>
          <cell r="E4611" t="str">
            <v>Tihana Bicanic</v>
          </cell>
          <cell r="F4611">
            <v>43496</v>
          </cell>
        </row>
        <row r="4612">
          <cell r="A4612" t="str">
            <v>13200-10</v>
          </cell>
          <cell r="B4612" t="str">
            <v>N</v>
          </cell>
          <cell r="C4612" t="str">
            <v>Active</v>
          </cell>
          <cell r="D4612" t="str">
            <v>G - Consultant Clinical Geneticists Variant Interpretation Course</v>
          </cell>
          <cell r="E4612" t="str">
            <v>Nikki Elizabeth George</v>
          </cell>
          <cell r="F4612">
            <v>73050</v>
          </cell>
        </row>
        <row r="4613">
          <cell r="A4613" t="str">
            <v>13200-11</v>
          </cell>
          <cell r="B4613" t="str">
            <v>N</v>
          </cell>
          <cell r="C4613" t="str">
            <v>Active</v>
          </cell>
          <cell r="D4613" t="str">
            <v>O - Research Fellow Donation</v>
          </cell>
          <cell r="E4613" t="str">
            <v>Larry Mark Fisher</v>
          </cell>
          <cell r="F4613">
            <v>73050</v>
          </cell>
        </row>
        <row r="4614">
          <cell r="A4614" t="str">
            <v>13202-10</v>
          </cell>
          <cell r="B4614" t="str">
            <v>N</v>
          </cell>
          <cell r="C4614" t="str">
            <v>Active</v>
          </cell>
          <cell r="D4614" t="str">
            <v>R - Exploring the anti-cancer effects of cannabidiol alone and in combination with other treatment modalities</v>
          </cell>
          <cell r="E4614" t="str">
            <v>Wai Man Liu</v>
          </cell>
          <cell r="F4614">
            <v>43616</v>
          </cell>
        </row>
        <row r="4615">
          <cell r="A4615" t="str">
            <v>13203-10</v>
          </cell>
          <cell r="B4615" t="str">
            <v>N</v>
          </cell>
          <cell r="C4615" t="str">
            <v>Active</v>
          </cell>
          <cell r="D4615" t="str">
            <v>R - A stratified medicine diagnostic test for STI patients at the point-of-care</v>
          </cell>
          <cell r="E4615" t="str">
            <v>Tariq Sadiq</v>
          </cell>
          <cell r="F4615">
            <v>43738</v>
          </cell>
        </row>
        <row r="4616">
          <cell r="A4616" t="str">
            <v>13204-10</v>
          </cell>
          <cell r="B4616" t="str">
            <v>N</v>
          </cell>
          <cell r="C4616" t="str">
            <v>Active</v>
          </cell>
          <cell r="D4616" t="str">
            <v>R - An Awareness Campaign To Promote Vaccination Against Vaccine Preventable Infections In People Living With HIV</v>
          </cell>
          <cell r="E4616" t="str">
            <v>Angela Bartolf</v>
          </cell>
          <cell r="F4616">
            <v>43738</v>
          </cell>
        </row>
        <row r="4617">
          <cell r="A4617" t="str">
            <v>13205-10</v>
          </cell>
          <cell r="B4617" t="str">
            <v>N</v>
          </cell>
          <cell r="C4617" t="str">
            <v>Active</v>
          </cell>
          <cell r="D4617" t="str">
            <v>R - Group B Streptococcus: Standardization of Laboratory assays</v>
          </cell>
          <cell r="E4617" t="str">
            <v>Paul Trafford Heath</v>
          </cell>
          <cell r="F4617">
            <v>43611</v>
          </cell>
        </row>
        <row r="4618">
          <cell r="A4618" t="str">
            <v>13206-10</v>
          </cell>
          <cell r="B4618" t="str">
            <v>C</v>
          </cell>
          <cell r="C4618" t="str">
            <v>Closed</v>
          </cell>
          <cell r="D4618" t="str">
            <v>P6 - Biomedical Vacation Scholarship</v>
          </cell>
          <cell r="E4618" t="str">
            <v>Caroline Susanne Copeland</v>
          </cell>
          <cell r="F4618">
            <v>43159</v>
          </cell>
        </row>
        <row r="4619">
          <cell r="A4619" t="str">
            <v>13206-11</v>
          </cell>
          <cell r="B4619" t="str">
            <v>C</v>
          </cell>
          <cell r="C4619" t="str">
            <v>Closed</v>
          </cell>
          <cell r="D4619" t="str">
            <v>P6 - Biomedical Vacation Scholarship</v>
          </cell>
          <cell r="E4619" t="str">
            <v>Caroline Susanne Copeland</v>
          </cell>
          <cell r="F4619">
            <v>73050</v>
          </cell>
        </row>
        <row r="4620">
          <cell r="A4620" t="str">
            <v>13207-10</v>
          </cell>
          <cell r="B4620" t="str">
            <v>N</v>
          </cell>
          <cell r="C4620" t="str">
            <v>Active</v>
          </cell>
          <cell r="D4620" t="str">
            <v>P6 - The regulation of stanniocalcin-1 secretion by human pregnancy?</v>
          </cell>
          <cell r="E4620" t="str">
            <v>Guy St John Whitley</v>
          </cell>
          <cell r="F4620">
            <v>43561</v>
          </cell>
        </row>
        <row r="4621">
          <cell r="A4621" t="str">
            <v>13208-10</v>
          </cell>
          <cell r="B4621" t="str">
            <v>N</v>
          </cell>
          <cell r="C4621" t="str">
            <v>Active</v>
          </cell>
          <cell r="D4621" t="str">
            <v>R - Improving Brain Tumour Patient Outcomes through Patient Stratification &amp; Novel Biomarkers</v>
          </cell>
          <cell r="E4621" t="str">
            <v>Franklyn Arron Howe</v>
          </cell>
          <cell r="F4621">
            <v>43646</v>
          </cell>
        </row>
        <row r="4622">
          <cell r="A4622" t="str">
            <v>13209-10</v>
          </cell>
          <cell r="B4622" t="str">
            <v>C</v>
          </cell>
          <cell r="C4622" t="str">
            <v>Closed</v>
          </cell>
          <cell r="D4622" t="str">
            <v>R - Pre-Empt</v>
          </cell>
          <cell r="E4622" t="str">
            <v>Louise Amy Phillips</v>
          </cell>
          <cell r="F4622">
            <v>43220</v>
          </cell>
        </row>
        <row r="4623">
          <cell r="A4623" t="str">
            <v>13210-10</v>
          </cell>
          <cell r="B4623" t="str">
            <v>N</v>
          </cell>
          <cell r="C4623" t="str">
            <v>Active</v>
          </cell>
          <cell r="D4623" t="str">
            <v>R - Pilot study of NO generating dressing to enhance killing of M. ulcerans in Buruli ulcer</v>
          </cell>
          <cell r="E4623" t="str">
            <v>Mark Harding Wansbrough-Jones</v>
          </cell>
          <cell r="F4623">
            <v>43830</v>
          </cell>
        </row>
        <row r="4624">
          <cell r="A4624" t="str">
            <v>13211-10</v>
          </cell>
          <cell r="B4624" t="str">
            <v>N</v>
          </cell>
          <cell r="C4624" t="str">
            <v>Active</v>
          </cell>
          <cell r="D4624" t="str">
            <v>G - Public Engagement (Research)</v>
          </cell>
          <cell r="E4624" t="str">
            <v>Henry George Rummins</v>
          </cell>
          <cell r="F4624">
            <v>73050</v>
          </cell>
        </row>
        <row r="4625">
          <cell r="A4625" t="str">
            <v>13212-10</v>
          </cell>
          <cell r="B4625" t="str">
            <v>N</v>
          </cell>
          <cell r="C4625" t="str">
            <v>Active</v>
          </cell>
          <cell r="D4625" t="str">
            <v>R - Application of Genomic Technologies for the Diagnosis and Management of Genetic Heart Diseases</v>
          </cell>
          <cell r="E4625" t="str">
            <v>Elijah Raphael Behr</v>
          </cell>
          <cell r="F4625">
            <v>73050</v>
          </cell>
        </row>
        <row r="4626">
          <cell r="A4626" t="str">
            <v>13213-10</v>
          </cell>
          <cell r="B4626" t="str">
            <v>C</v>
          </cell>
          <cell r="C4626" t="str">
            <v>Closed</v>
          </cell>
          <cell r="D4626" t="str">
            <v>P6-Anatomical Correlates of Clinical Variability:BRAIN POST DOCTURAL CLINICAL FELLOWSHIP: DR CHRISTIAN LAMBER</v>
          </cell>
          <cell r="E4626" t="str">
            <v>Christian Paul Lambert</v>
          </cell>
          <cell r="F4626">
            <v>43311</v>
          </cell>
        </row>
        <row r="4627">
          <cell r="A4627" t="str">
            <v>13214-10</v>
          </cell>
          <cell r="B4627" t="str">
            <v>N</v>
          </cell>
          <cell r="C4627" t="str">
            <v>Active</v>
          </cell>
          <cell r="D4627" t="str">
            <v>C1 - Dr Miles CRY Consultancy</v>
          </cell>
          <cell r="E4627" t="str">
            <v>Elijah Raphael Behr</v>
          </cell>
          <cell r="F4627">
            <v>43616</v>
          </cell>
        </row>
        <row r="4628">
          <cell r="A4628" t="str">
            <v>13215-10</v>
          </cell>
          <cell r="B4628" t="str">
            <v>C</v>
          </cell>
          <cell r="C4628" t="str">
            <v>Closed</v>
          </cell>
          <cell r="D4628" t="str">
            <v>R - NeoAMR Project Start Up - Phase 1</v>
          </cell>
          <cell r="E4628" t="str">
            <v>Michael Roy Sharland</v>
          </cell>
          <cell r="F4628">
            <v>43585</v>
          </cell>
        </row>
        <row r="4629">
          <cell r="A4629" t="str">
            <v>13216-10</v>
          </cell>
          <cell r="B4629" t="str">
            <v>N</v>
          </cell>
          <cell r="C4629" t="str">
            <v>Active</v>
          </cell>
          <cell r="D4629" t="str">
            <v>R - Exploring Effect Of CC122 On Immune Function- Modifying Dendritic Cell Function</v>
          </cell>
          <cell r="E4629" t="str">
            <v>Wai Man Liu</v>
          </cell>
          <cell r="F4629">
            <v>73050</v>
          </cell>
        </row>
        <row r="4630">
          <cell r="A4630" t="str">
            <v>13217-10</v>
          </cell>
          <cell r="B4630" t="str">
            <v>N</v>
          </cell>
          <cell r="C4630" t="str">
            <v>Active</v>
          </cell>
          <cell r="D4630" t="str">
            <v>R Naso-Ethmoidal EEG Recording - Pilot Study</v>
          </cell>
          <cell r="E4630" t="str">
            <v>Dora Lozsadi</v>
          </cell>
          <cell r="F4630">
            <v>43769</v>
          </cell>
        </row>
        <row r="4631">
          <cell r="A4631" t="str">
            <v>13218-10</v>
          </cell>
          <cell r="B4631" t="str">
            <v>N</v>
          </cell>
          <cell r="C4631" t="str">
            <v>Active</v>
          </cell>
          <cell r="D4631" t="str">
            <v>R Prediction and Prevention of Perinatal Death</v>
          </cell>
          <cell r="E4631" t="str">
            <v>Asma Khalil</v>
          </cell>
          <cell r="F4631">
            <v>43524</v>
          </cell>
        </row>
        <row r="4632">
          <cell r="A4632" t="str">
            <v>13219-10</v>
          </cell>
          <cell r="B4632" t="str">
            <v>C</v>
          </cell>
          <cell r="C4632" t="str">
            <v>Closed</v>
          </cell>
          <cell r="D4632" t="str">
            <v>R Anatomical Correlates of Clinical Variability</v>
          </cell>
          <cell r="E4632" t="str">
            <v>Christian Paul Lambert</v>
          </cell>
          <cell r="F4632">
            <v>43251</v>
          </cell>
        </row>
        <row r="4633">
          <cell r="A4633" t="str">
            <v>13220-10</v>
          </cell>
          <cell r="B4633" t="str">
            <v>N</v>
          </cell>
          <cell r="C4633" t="str">
            <v>Active</v>
          </cell>
          <cell r="D4633" t="str">
            <v>R - A cheek smear to prevent sudden cardiac death</v>
          </cell>
          <cell r="E4633" t="str">
            <v>Angeliki Asimaki</v>
          </cell>
          <cell r="F4633">
            <v>44196</v>
          </cell>
        </row>
        <row r="4634">
          <cell r="A4634" t="str">
            <v>13221-10</v>
          </cell>
          <cell r="B4634" t="str">
            <v>N</v>
          </cell>
          <cell r="C4634" t="str">
            <v>Active</v>
          </cell>
          <cell r="D4634" t="str">
            <v>R - Helping Pregnant Smokers Quit: Multi-Centre RCT of Electronic Cigarettes Vs Usual Care</v>
          </cell>
          <cell r="E4634" t="str">
            <v>Michael Henry Ussher</v>
          </cell>
          <cell r="F4634">
            <v>44316</v>
          </cell>
        </row>
        <row r="4635">
          <cell r="A4635" t="str">
            <v>13222-10</v>
          </cell>
          <cell r="B4635" t="str">
            <v>N</v>
          </cell>
          <cell r="C4635" t="str">
            <v>Active</v>
          </cell>
          <cell r="D4635" t="str">
            <v>R - Attitudes to and use of electronic cigarettes: a multi-centre longitudinal cohort survey of smokers and recent ex-smokers during pregnancy and postpartum</v>
          </cell>
          <cell r="E4635" t="str">
            <v>Michael Henry Ussher</v>
          </cell>
          <cell r="F4635">
            <v>43496</v>
          </cell>
        </row>
        <row r="4636">
          <cell r="A4636" t="str">
            <v>13223-10</v>
          </cell>
          <cell r="B4636" t="str">
            <v>N</v>
          </cell>
          <cell r="C4636" t="str">
            <v>Active</v>
          </cell>
          <cell r="D4636" t="str">
            <v>C - Data Access Agreement - La Jolla</v>
          </cell>
          <cell r="E4636" t="str">
            <v>Sanjeev Krishna</v>
          </cell>
          <cell r="F4636">
            <v>44036</v>
          </cell>
        </row>
        <row r="4637">
          <cell r="A4637" t="str">
            <v>13224-10</v>
          </cell>
          <cell r="B4637" t="str">
            <v>C</v>
          </cell>
          <cell r="C4637" t="str">
            <v>Closed</v>
          </cell>
          <cell r="D4637" t="str">
            <v>A - Light sheet microscope- LSM (camera, 4D stage and laser light source)</v>
          </cell>
          <cell r="E4637" t="str">
            <v>Thomas David Carter</v>
          </cell>
          <cell r="F4637">
            <v>43496</v>
          </cell>
        </row>
        <row r="4638">
          <cell r="A4638" t="str">
            <v>13224-11</v>
          </cell>
          <cell r="B4638" t="str">
            <v>N</v>
          </cell>
          <cell r="C4638" t="str">
            <v>Active</v>
          </cell>
          <cell r="D4638" t="str">
            <v>A - Equipment for Rare Arrhythmia Syndrome Evaluation (Rase)- Brugada study</v>
          </cell>
          <cell r="E4638" t="str">
            <v>Elijah Raphael Behr</v>
          </cell>
          <cell r="F4638">
            <v>43580</v>
          </cell>
        </row>
        <row r="4639">
          <cell r="A4639" t="str">
            <v>13225-10</v>
          </cell>
          <cell r="B4639" t="str">
            <v>N</v>
          </cell>
          <cell r="C4639" t="str">
            <v>Active</v>
          </cell>
          <cell r="D4639" t="str">
            <v>C1 - University of Manchester Intellectual Property (UMIP)</v>
          </cell>
          <cell r="E4639" t="str">
            <v>Clive Robinson</v>
          </cell>
          <cell r="F4639">
            <v>43312</v>
          </cell>
        </row>
        <row r="4640">
          <cell r="A4640" t="str">
            <v>13226-10</v>
          </cell>
          <cell r="B4640" t="str">
            <v>N</v>
          </cell>
          <cell r="C4640" t="str">
            <v>Active</v>
          </cell>
          <cell r="D4640" t="str">
            <v>P6 Investigations into calcium-sensing receptor mechanisms in the vasculature</v>
          </cell>
          <cell r="E4640" t="str">
            <v>Anthony Paul Albert</v>
          </cell>
          <cell r="F4640">
            <v>44104</v>
          </cell>
        </row>
        <row r="4641">
          <cell r="A4641" t="str">
            <v>13227-10</v>
          </cell>
          <cell r="B4641" t="str">
            <v>C</v>
          </cell>
          <cell r="C4641" t="str">
            <v>Closed</v>
          </cell>
          <cell r="D4641" t="str">
            <v>A - Topcon Optical Coherence Tomography 3D OCT-1 Maestro</v>
          </cell>
          <cell r="E4641" t="str">
            <v>Christopher Grant Owen</v>
          </cell>
          <cell r="F4641">
            <v>43343</v>
          </cell>
        </row>
        <row r="4642">
          <cell r="A4642" t="str">
            <v>13228-10</v>
          </cell>
          <cell r="B4642" t="str">
            <v>N</v>
          </cell>
          <cell r="C4642" t="str">
            <v>Active</v>
          </cell>
          <cell r="D4642" t="str">
            <v>R - NHS priorities in the management of chronic respiratory disease</v>
          </cell>
          <cell r="E4642" t="str">
            <v>Rebecca Alice Fortescue</v>
          </cell>
          <cell r="F4642">
            <v>44135</v>
          </cell>
        </row>
        <row r="4643">
          <cell r="A4643" t="str">
            <v>13228-11</v>
          </cell>
          <cell r="B4643" t="str">
            <v>N</v>
          </cell>
          <cell r="C4643" t="str">
            <v>Active</v>
          </cell>
          <cell r="D4643" t="str">
            <v>Brsitol Sub-Contract</v>
          </cell>
          <cell r="E4643" t="str">
            <v>Rebecca Alice Fortescue</v>
          </cell>
          <cell r="F4643">
            <v>44135</v>
          </cell>
        </row>
        <row r="4644">
          <cell r="A4644" t="str">
            <v>13229-10</v>
          </cell>
          <cell r="B4644" t="str">
            <v>N</v>
          </cell>
          <cell r="C4644" t="str">
            <v>Active</v>
          </cell>
          <cell r="D4644" t="str">
            <v>R - Prevalence of carcinogenic human papillomavirus in mouthwash samples from 200 sexually active, hard to reach, ethnically diverse teenagers: proof of concept study</v>
          </cell>
          <cell r="E4644" t="str">
            <v>Philippa Oakeshott</v>
          </cell>
          <cell r="F4644">
            <v>44074</v>
          </cell>
        </row>
        <row r="4645">
          <cell r="A4645" t="str">
            <v>13229-11</v>
          </cell>
          <cell r="B4645" t="str">
            <v>N</v>
          </cell>
          <cell r="C4645" t="str">
            <v>Active</v>
          </cell>
          <cell r="D4645" t="str">
            <v>Public Health England</v>
          </cell>
          <cell r="E4645" t="str">
            <v>Philippa Oakeshott</v>
          </cell>
          <cell r="F4645">
            <v>43373</v>
          </cell>
        </row>
        <row r="4646">
          <cell r="A4646" t="str">
            <v>13229-12</v>
          </cell>
          <cell r="B4646" t="str">
            <v>N</v>
          </cell>
          <cell r="C4646" t="str">
            <v>Active</v>
          </cell>
          <cell r="D4646" t="str">
            <v>King´s College London</v>
          </cell>
          <cell r="E4646" t="str">
            <v>Philippa Oakeshott</v>
          </cell>
          <cell r="F4646">
            <v>43373</v>
          </cell>
        </row>
        <row r="4647">
          <cell r="A4647" t="str">
            <v>13230-10</v>
          </cell>
          <cell r="B4647" t="str">
            <v>P</v>
          </cell>
          <cell r="C4647" t="str">
            <v>Parked</v>
          </cell>
          <cell r="D4647" t="str">
            <v>G - SIF - Estates masterplan</v>
          </cell>
          <cell r="E4647" t="str">
            <v>Derek Waldo Bannister</v>
          </cell>
          <cell r="F4647">
            <v>43496</v>
          </cell>
        </row>
        <row r="4648">
          <cell r="A4648" t="str">
            <v>13230-11</v>
          </cell>
          <cell r="B4648" t="str">
            <v>C</v>
          </cell>
          <cell r="C4648" t="str">
            <v>Closed</v>
          </cell>
          <cell r="D4648" t="str">
            <v>G - SIF - Recruitment</v>
          </cell>
          <cell r="E4648" t="str">
            <v>Caroline Rachel Davis</v>
          </cell>
          <cell r="F4648">
            <v>43312</v>
          </cell>
        </row>
        <row r="4649">
          <cell r="A4649" t="str">
            <v>13230-12</v>
          </cell>
          <cell r="B4649" t="str">
            <v>C</v>
          </cell>
          <cell r="C4649" t="str">
            <v>Closed</v>
          </cell>
          <cell r="D4649" t="str">
            <v>G -SIF - Reputation measurement</v>
          </cell>
          <cell r="E4649" t="str">
            <v>Caroline Rachel Davis</v>
          </cell>
          <cell r="F4649">
            <v>43312</v>
          </cell>
        </row>
        <row r="4650">
          <cell r="A4650" t="str">
            <v>13230-13</v>
          </cell>
          <cell r="B4650" t="str">
            <v>N</v>
          </cell>
          <cell r="C4650" t="str">
            <v>Active</v>
          </cell>
          <cell r="D4650" t="str">
            <v>G -SIF - Student experience</v>
          </cell>
          <cell r="E4650" t="str">
            <v>Jane Lousie Saffell</v>
          </cell>
          <cell r="F4650">
            <v>43677</v>
          </cell>
        </row>
        <row r="4651">
          <cell r="A4651" t="str">
            <v>13230-14</v>
          </cell>
          <cell r="B4651" t="str">
            <v>N</v>
          </cell>
          <cell r="C4651" t="str">
            <v>Active</v>
          </cell>
          <cell r="D4651" t="str">
            <v>P1- PIF Clare Benson PhD studentship</v>
          </cell>
          <cell r="E4651" t="str">
            <v>Laura Southgate</v>
          </cell>
          <cell r="F4651">
            <v>44500</v>
          </cell>
        </row>
        <row r="4652">
          <cell r="A4652" t="str">
            <v>13230-15</v>
          </cell>
          <cell r="B4652" t="str">
            <v>N</v>
          </cell>
          <cell r="C4652" t="str">
            <v>Active</v>
          </cell>
          <cell r="D4652" t="str">
            <v>P1- PIF Benedict Davies PhD studentship</v>
          </cell>
          <cell r="E4652" t="str">
            <v>Henry Michael Staines</v>
          </cell>
          <cell r="F4652">
            <v>44500</v>
          </cell>
        </row>
        <row r="4653">
          <cell r="A4653" t="str">
            <v>13230-16</v>
          </cell>
          <cell r="B4653" t="str">
            <v>N</v>
          </cell>
          <cell r="C4653" t="str">
            <v>Active</v>
          </cell>
          <cell r="D4653" t="str">
            <v>G- PIF Public Engagement</v>
          </cell>
          <cell r="E4653" t="str">
            <v>Deborah Faye Bowman</v>
          </cell>
          <cell r="F4653">
            <v>43677</v>
          </cell>
        </row>
        <row r="4654">
          <cell r="A4654" t="str">
            <v>13230-17</v>
          </cell>
          <cell r="B4654" t="str">
            <v>N</v>
          </cell>
          <cell r="C4654" t="str">
            <v>Active</v>
          </cell>
          <cell r="D4654" t="str">
            <v>P1- PIF Ashley Clegg PhD studentship</v>
          </cell>
          <cell r="E4654" t="str">
            <v>Pascal Drake</v>
          </cell>
          <cell r="F4654">
            <v>44500</v>
          </cell>
        </row>
        <row r="4655">
          <cell r="A4655" t="str">
            <v>13230-18</v>
          </cell>
          <cell r="B4655" t="str">
            <v>N</v>
          </cell>
          <cell r="C4655" t="str">
            <v>Active</v>
          </cell>
          <cell r="D4655" t="str">
            <v>P1- PIF Sonam Verma PhD studentship</v>
          </cell>
          <cell r="E4655" t="str">
            <v>Angela Donin</v>
          </cell>
          <cell r="F4655">
            <v>44500</v>
          </cell>
        </row>
        <row r="4656">
          <cell r="A4656" t="str">
            <v>13230-19</v>
          </cell>
          <cell r="B4656" t="str">
            <v>N</v>
          </cell>
          <cell r="C4656" t="str">
            <v>Active</v>
          </cell>
          <cell r="D4656" t="str">
            <v>G - PIF Staff-Student Partnership Project (Margot Turner)</v>
          </cell>
          <cell r="E4656" t="str">
            <v>Katherine Anne Pigott</v>
          </cell>
          <cell r="F4656">
            <v>43678</v>
          </cell>
        </row>
        <row r="4657">
          <cell r="A4657" t="str">
            <v>13230-20</v>
          </cell>
          <cell r="B4657" t="str">
            <v>N</v>
          </cell>
          <cell r="C4657" t="str">
            <v>Active</v>
          </cell>
          <cell r="D4657" t="str">
            <v>G - PIF MBBS Career Profiling Project</v>
          </cell>
          <cell r="E4657" t="str">
            <v>Katherine Anne Pigott</v>
          </cell>
          <cell r="F4657">
            <v>43678</v>
          </cell>
        </row>
        <row r="4658">
          <cell r="A4658" t="str">
            <v>13230-21</v>
          </cell>
          <cell r="B4658" t="str">
            <v>N</v>
          </cell>
          <cell r="C4658" t="str">
            <v>Active</v>
          </cell>
          <cell r="D4658" t="str">
            <v>G -PIF- Reviewing Leadership Teaching for SGUL Undergraduates</v>
          </cell>
          <cell r="E4658" t="str">
            <v>Judith Margaret Ibison</v>
          </cell>
          <cell r="F4658">
            <v>43677</v>
          </cell>
        </row>
        <row r="4659">
          <cell r="A4659" t="str">
            <v>13231-10</v>
          </cell>
          <cell r="B4659" t="str">
            <v>N</v>
          </cell>
          <cell r="C4659" t="str">
            <v>Active</v>
          </cell>
          <cell r="D4659" t="str">
            <v>R - Development and Mathematical Validation of a Limited Sampling Strategy for Extended Release Tacrolimus, ENVARSUS in Renal Transplant Recipients</v>
          </cell>
          <cell r="E4659" t="str">
            <v>Iain Angus MacGregor MacPhee</v>
          </cell>
          <cell r="F4659">
            <v>43373</v>
          </cell>
        </row>
        <row r="4660">
          <cell r="A4660" t="str">
            <v>13232-10</v>
          </cell>
          <cell r="B4660" t="str">
            <v>P</v>
          </cell>
          <cell r="C4660" t="str">
            <v>Parked</v>
          </cell>
          <cell r="D4660" t="str">
            <v>R - VIPAR - A novel potential diagnostic approach for 3D histo-pathology of lipedematous skin based on light-sheet imaging and automated data extraction</v>
          </cell>
          <cell r="E4660" t="str">
            <v>Pia Ostergaard</v>
          </cell>
          <cell r="F4660">
            <v>43830</v>
          </cell>
        </row>
        <row r="4661">
          <cell r="A4661" t="str">
            <v>13233-10</v>
          </cell>
          <cell r="B4661" t="str">
            <v>N</v>
          </cell>
          <cell r="C4661" t="str">
            <v>Active</v>
          </cell>
          <cell r="D4661" t="str">
            <v>R - A dissection of the intercalated disk to stop sudden cardiac death</v>
          </cell>
          <cell r="E4661" t="str">
            <v>Angeliki Asimaki</v>
          </cell>
          <cell r="F4661">
            <v>43928</v>
          </cell>
        </row>
        <row r="4662">
          <cell r="A4662" t="str">
            <v>13233-11</v>
          </cell>
          <cell r="B4662" t="str">
            <v>P</v>
          </cell>
          <cell r="C4662" t="str">
            <v>Parked</v>
          </cell>
          <cell r="D4662" t="str">
            <v>R - Imperial College London</v>
          </cell>
          <cell r="E4662" t="str">
            <v>Angeliki Asimaki</v>
          </cell>
          <cell r="F4662">
            <v>43928</v>
          </cell>
        </row>
        <row r="4663">
          <cell r="A4663" t="str">
            <v>13234-10</v>
          </cell>
          <cell r="B4663" t="str">
            <v>N</v>
          </cell>
          <cell r="C4663" t="str">
            <v>Active</v>
          </cell>
          <cell r="D4663" t="str">
            <v>R Deep phenotyping to improve understanding of causal mechanisms and underlying</v>
          </cell>
          <cell r="E4663" t="str">
            <v>Pia Ostergaard</v>
          </cell>
          <cell r="F4663">
            <v>44957</v>
          </cell>
        </row>
        <row r="4664">
          <cell r="A4664" t="str">
            <v>13235-10</v>
          </cell>
          <cell r="B4664" t="str">
            <v>N</v>
          </cell>
          <cell r="C4664" t="str">
            <v>Active</v>
          </cell>
          <cell r="D4664" t="str">
            <v>R A multi-centred Trial of physical Activity assisted Reduction of Smoking (TARS)</v>
          </cell>
          <cell r="E4664" t="str">
            <v>Michael Henry Ussher</v>
          </cell>
          <cell r="F4664">
            <v>44104</v>
          </cell>
        </row>
        <row r="4665">
          <cell r="A4665" t="str">
            <v>13236-10</v>
          </cell>
          <cell r="B4665" t="str">
            <v>C</v>
          </cell>
          <cell r="C4665" t="str">
            <v>Closed</v>
          </cell>
          <cell r="D4665" t="str">
            <v>Defining the mathematics of dystonia and chorea using motion capture and dimensionality reduction analysis</v>
          </cell>
          <cell r="E4665" t="str">
            <v>Anna Sadnicka</v>
          </cell>
          <cell r="F4665">
            <v>43404</v>
          </cell>
        </row>
        <row r="4666">
          <cell r="A4666" t="str">
            <v>13238-10</v>
          </cell>
          <cell r="B4666" t="str">
            <v>N</v>
          </cell>
          <cell r="C4666" t="str">
            <v>Active</v>
          </cell>
          <cell r="D4666" t="str">
            <v>P6- Newton PhD placements Grant Agreement -  Xingmeng GUAN</v>
          </cell>
          <cell r="E4666" t="str">
            <v>Qinxue Hu</v>
          </cell>
          <cell r="F4666">
            <v>43370</v>
          </cell>
        </row>
        <row r="4667">
          <cell r="A4667" t="str">
            <v>13239-10</v>
          </cell>
          <cell r="B4667" t="str">
            <v>C</v>
          </cell>
          <cell r="C4667" t="str">
            <v>Closed</v>
          </cell>
          <cell r="D4667" t="str">
            <v>R Age-Related Changes in Gonadotropin Glycosylation and function</v>
          </cell>
          <cell r="E4667" t="str">
            <v>Kim Carol Jonas</v>
          </cell>
          <cell r="F4667">
            <v>44712</v>
          </cell>
        </row>
        <row r="4668">
          <cell r="A4668" t="str">
            <v>13240-10</v>
          </cell>
          <cell r="B4668" t="str">
            <v>N</v>
          </cell>
          <cell r="C4668" t="str">
            <v>Active</v>
          </cell>
          <cell r="D4668" t="str">
            <v>P6 - Alexa Bishop Studentship: Stanniocalcin-1 and vascular remodelling at the maternal/fetal interface</v>
          </cell>
          <cell r="E4668" t="str">
            <v>Guy St John Whitley</v>
          </cell>
          <cell r="F4668">
            <v>44469</v>
          </cell>
        </row>
        <row r="4669">
          <cell r="A4669" t="str">
            <v>13241-10</v>
          </cell>
          <cell r="B4669" t="str">
            <v>N</v>
          </cell>
          <cell r="C4669" t="str">
            <v>Active</v>
          </cell>
          <cell r="D4669" t="str">
            <v>R - Protocol for systematic reviews and meta-analyses on air pollutants and health effects</v>
          </cell>
          <cell r="E4669" t="str">
            <v>Richard William Atkinson</v>
          </cell>
          <cell r="F4669">
            <v>43548</v>
          </cell>
        </row>
        <row r="4670">
          <cell r="A4670" t="str">
            <v>13242-10</v>
          </cell>
          <cell r="B4670" t="str">
            <v>N</v>
          </cell>
          <cell r="C4670" t="str">
            <v>Active</v>
          </cell>
          <cell r="D4670" t="str">
            <v>P6 - MRC DTP LSHTM SGUL Stanislavs Vasiljevs</v>
          </cell>
          <cell r="E4670" t="str">
            <v>Deborah Baines</v>
          </cell>
          <cell r="F4670">
            <v>44286</v>
          </cell>
        </row>
        <row r="4671">
          <cell r="A4671" t="str">
            <v>13243-10</v>
          </cell>
          <cell r="B4671" t="str">
            <v>N</v>
          </cell>
          <cell r="C4671" t="str">
            <v>Active</v>
          </cell>
          <cell r="D4671" t="str">
            <v>P6 - MRC DTP LSHTM SGUL Matthew Biggart</v>
          </cell>
          <cell r="E4671" t="str">
            <v>Deborah Baines</v>
          </cell>
          <cell r="F4671">
            <v>44286</v>
          </cell>
        </row>
        <row r="4672">
          <cell r="A4672" t="str">
            <v>13244-10</v>
          </cell>
          <cell r="B4672" t="str">
            <v>N</v>
          </cell>
          <cell r="C4672" t="str">
            <v>Active</v>
          </cell>
          <cell r="D4672" t="str">
            <v>P6 - MRC DTP LSHTM SGUL James Ashall</v>
          </cell>
          <cell r="E4672" t="str">
            <v>Louise Amy Phillips</v>
          </cell>
          <cell r="F4672">
            <v>44286</v>
          </cell>
        </row>
        <row r="4673">
          <cell r="A4673" t="str">
            <v>13245-10</v>
          </cell>
          <cell r="B4673" t="str">
            <v>N</v>
          </cell>
          <cell r="C4673" t="str">
            <v>Active</v>
          </cell>
          <cell r="D4673" t="str">
            <v>P6 - MRC DTP LSHTM SGUL Karolina Witt</v>
          </cell>
          <cell r="E4673" t="str">
            <v>Rajko Reljic</v>
          </cell>
          <cell r="F4673">
            <v>44286</v>
          </cell>
        </row>
        <row r="4674">
          <cell r="A4674" t="str">
            <v>13246-10</v>
          </cell>
          <cell r="B4674" t="str">
            <v>N</v>
          </cell>
          <cell r="C4674" t="str">
            <v>Active</v>
          </cell>
          <cell r="D4674" t="str">
            <v>P6 - MRC DTP LSHTM SGUL Abigail Sunderland</v>
          </cell>
          <cell r="E4674" t="str">
            <v>Tariq Sadiq</v>
          </cell>
          <cell r="F4674">
            <v>44286</v>
          </cell>
        </row>
        <row r="4675">
          <cell r="A4675" t="str">
            <v>13247-10</v>
          </cell>
          <cell r="B4675" t="str">
            <v>N</v>
          </cell>
          <cell r="C4675" t="str">
            <v>Active</v>
          </cell>
          <cell r="D4675" t="str">
            <v>R - Pharma-Factory - Building the product pipeline for commercial demonstration of Plant Molecular Factories</v>
          </cell>
          <cell r="E4675" t="str">
            <v>Julian Ma</v>
          </cell>
          <cell r="F4675">
            <v>44500</v>
          </cell>
        </row>
        <row r="4676">
          <cell r="A4676" t="str">
            <v>13247-11</v>
          </cell>
          <cell r="B4676" t="str">
            <v>N</v>
          </cell>
          <cell r="C4676" t="str">
            <v>Active</v>
          </cell>
          <cell r="D4676" t="str">
            <v>R - Pharma-Factory - Collaborators</v>
          </cell>
          <cell r="E4676" t="str">
            <v>Julian Ma</v>
          </cell>
          <cell r="F4676">
            <v>44500</v>
          </cell>
        </row>
        <row r="4677">
          <cell r="A4677" t="str">
            <v>13247-12</v>
          </cell>
          <cell r="B4677" t="str">
            <v>N</v>
          </cell>
          <cell r="C4677" t="str">
            <v>Active</v>
          </cell>
          <cell r="D4677" t="str">
            <v>R- Pharma-Factory WP2: Public Engagement and Involvement</v>
          </cell>
          <cell r="E4677" t="str">
            <v>Sebastian Suarez Fuller</v>
          </cell>
          <cell r="F4677">
            <v>44500</v>
          </cell>
        </row>
        <row r="4678">
          <cell r="A4678" t="str">
            <v>13248-10</v>
          </cell>
          <cell r="B4678" t="str">
            <v>N</v>
          </cell>
          <cell r="C4678" t="str">
            <v>Active</v>
          </cell>
          <cell r="D4678" t="str">
            <v>R - Newcotiana - Developing Multipurpose Nicotiana Crops for Molecular Farming using New Plant Breeding Techniques</v>
          </cell>
          <cell r="E4678" t="str">
            <v>Julian Ma</v>
          </cell>
          <cell r="F4678">
            <v>44742</v>
          </cell>
        </row>
        <row r="4679">
          <cell r="A4679" t="str">
            <v>13248-11</v>
          </cell>
          <cell r="B4679" t="str">
            <v>N</v>
          </cell>
          <cell r="C4679" t="str">
            <v>Active</v>
          </cell>
          <cell r="D4679" t="str">
            <v>R - Newcotiana - WP5: Analysis of social perception (SSH), dissemination and communication</v>
          </cell>
          <cell r="E4679" t="str">
            <v>Sebastian Suarez Fuller</v>
          </cell>
          <cell r="F4679">
            <v>44742</v>
          </cell>
        </row>
        <row r="4680">
          <cell r="A4680" t="str">
            <v>13249-10</v>
          </cell>
          <cell r="B4680" t="str">
            <v>N</v>
          </cell>
          <cell r="C4680" t="str">
            <v>Active</v>
          </cell>
          <cell r="D4680" t="str">
            <v>P6 -  Improving Assessments of Body Fatness, Overweight and Obesity in UK Children and Adolescents of Different Ethnic Origins</v>
          </cell>
          <cell r="E4680" t="str">
            <v>Claire Marie Nightingale</v>
          </cell>
          <cell r="F4680">
            <v>44561</v>
          </cell>
        </row>
        <row r="4681">
          <cell r="A4681" t="str">
            <v>13250-10</v>
          </cell>
          <cell r="B4681" t="str">
            <v>N</v>
          </cell>
          <cell r="C4681" t="str">
            <v>Active</v>
          </cell>
          <cell r="D4681" t="str">
            <v>G - Early biomarkers for Arthritic Pain ARPAIN</v>
          </cell>
          <cell r="E4681" t="str">
            <v>Nidhi Sofat</v>
          </cell>
          <cell r="F4681">
            <v>43373</v>
          </cell>
        </row>
        <row r="4682">
          <cell r="A4682" t="str">
            <v>13250-11</v>
          </cell>
          <cell r="B4682" t="str">
            <v>N</v>
          </cell>
          <cell r="C4682" t="str">
            <v>Active</v>
          </cell>
          <cell r="D4682" t="str">
            <v>G - Novel diagnostic markers in sudden arrhythmic death syndrome</v>
          </cell>
          <cell r="E4682" t="str">
            <v>Elijah Raphael Behr</v>
          </cell>
          <cell r="F4682">
            <v>43446</v>
          </cell>
        </row>
        <row r="4683">
          <cell r="A4683" t="str">
            <v>13251-10</v>
          </cell>
          <cell r="B4683" t="str">
            <v>N</v>
          </cell>
          <cell r="C4683" t="str">
            <v>Active</v>
          </cell>
          <cell r="D4683" t="str">
            <v>C1- Assist Health Technologies and Pharmaceuticals (HTP) Programme, WHO Regional Office for</v>
          </cell>
          <cell r="E4683" t="str">
            <v>Michael Roy Sharland</v>
          </cell>
          <cell r="F4683">
            <v>43100</v>
          </cell>
        </row>
        <row r="4684">
          <cell r="A4684" t="str">
            <v>13252-10</v>
          </cell>
          <cell r="B4684" t="str">
            <v>N</v>
          </cell>
          <cell r="C4684" t="str">
            <v>Active</v>
          </cell>
          <cell r="D4684" t="str">
            <v>C1-Development of paediatric dosing guidance for antibiotics in the Access group of the 2017 WHO Model List of Essential Medicines for Children</v>
          </cell>
          <cell r="E4684" t="str">
            <v>Michael Roy Sharland</v>
          </cell>
          <cell r="F4684">
            <v>43089</v>
          </cell>
        </row>
        <row r="4685">
          <cell r="A4685" t="str">
            <v>13253-10</v>
          </cell>
          <cell r="B4685" t="str">
            <v>N</v>
          </cell>
          <cell r="C4685" t="str">
            <v>Active</v>
          </cell>
          <cell r="D4685" t="str">
            <v>R - Indentification and characterisation of mechanisms to maintain and restore epithelial barrier integrity</v>
          </cell>
          <cell r="E4685" t="str">
            <v>Deborah Baines</v>
          </cell>
          <cell r="F4685">
            <v>44014</v>
          </cell>
        </row>
        <row r="4686">
          <cell r="A4686" t="str">
            <v>13254-10</v>
          </cell>
          <cell r="B4686" t="str">
            <v>N</v>
          </cell>
          <cell r="C4686" t="str">
            <v>Active</v>
          </cell>
          <cell r="D4686" t="str">
            <v>C1 - Schedule 1: Mass spectrometry identification of HLA-A2 presented peptides from mycobacterium tuberculosis infected cells</v>
          </cell>
          <cell r="E4686" t="str">
            <v>Julian Ma</v>
          </cell>
          <cell r="F4686">
            <v>44901</v>
          </cell>
        </row>
        <row r="4687">
          <cell r="A4687" t="str">
            <v>13254-11</v>
          </cell>
          <cell r="B4687" t="str">
            <v>N</v>
          </cell>
          <cell r="C4687" t="str">
            <v>Active</v>
          </cell>
          <cell r="D4687" t="str">
            <v>C1 - Hosting meetings: Mass spectrometry identification of HLA-A2 presented peptides from mycobacterium tuberculosis infected cells</v>
          </cell>
          <cell r="E4687" t="str">
            <v>Julian Ma</v>
          </cell>
          <cell r="F4687">
            <v>44901</v>
          </cell>
        </row>
        <row r="4688">
          <cell r="A4688" t="str">
            <v>13255-10</v>
          </cell>
          <cell r="B4688" t="str">
            <v>C</v>
          </cell>
          <cell r="C4688" t="str">
            <v>Closed</v>
          </cell>
          <cell r="D4688" t="str">
            <v>P6 - Helen PERRY - NIHR CLAHRC South London Fee Support Award 2017</v>
          </cell>
          <cell r="E4688" t="str">
            <v>Baskaran Thilaganathan</v>
          </cell>
          <cell r="F4688">
            <v>43466</v>
          </cell>
        </row>
        <row r="4689">
          <cell r="A4689" t="str">
            <v>13256-10</v>
          </cell>
          <cell r="B4689" t="str">
            <v>N</v>
          </cell>
          <cell r="C4689" t="str">
            <v>Active</v>
          </cell>
          <cell r="D4689" t="str">
            <v>C1 - A Framework For Genomics Education In Primary Care</v>
          </cell>
          <cell r="E4689" t="str">
            <v>Katrina Louise Tatton-Brown</v>
          </cell>
          <cell r="F4689">
            <v>73033</v>
          </cell>
        </row>
        <row r="4690">
          <cell r="A4690" t="str">
            <v>13256-11</v>
          </cell>
          <cell r="B4690" t="str">
            <v>C</v>
          </cell>
          <cell r="C4690" t="str">
            <v>Closed</v>
          </cell>
          <cell r="D4690" t="str">
            <v>C1 - A Framework For Genomics Education In Primary Care</v>
          </cell>
          <cell r="E4690" t="str">
            <v>Katrina Louise Tatton-Brown</v>
          </cell>
          <cell r="F4690">
            <v>43448</v>
          </cell>
        </row>
        <row r="4691">
          <cell r="A4691" t="str">
            <v>13257-10</v>
          </cell>
          <cell r="B4691" t="str">
            <v>C</v>
          </cell>
          <cell r="C4691" t="str">
            <v>Closed</v>
          </cell>
          <cell r="D4691" t="str">
            <v>R - Multi-Centre Study Of The In Vitro Activity Of Ceftolozane/Tazobactam And Other Commonly Used Antibiotics Against Pseudomonas Aeruginosa Isolates From Patients In The United Kingdom - Protocol No: 7114</v>
          </cell>
          <cell r="E4691" t="str">
            <v>Timothy David Planche</v>
          </cell>
          <cell r="F4691">
            <v>43524</v>
          </cell>
        </row>
        <row r="4692">
          <cell r="A4692" t="str">
            <v>13257-11</v>
          </cell>
          <cell r="B4692" t="str">
            <v>N</v>
          </cell>
          <cell r="C4692" t="str">
            <v>Active</v>
          </cell>
          <cell r="D4692" t="str">
            <v>Invictus 2</v>
          </cell>
          <cell r="E4692" t="str">
            <v>Timothy David Planche</v>
          </cell>
          <cell r="F4692">
            <v>43690</v>
          </cell>
        </row>
        <row r="4693">
          <cell r="A4693" t="str">
            <v>13258-10</v>
          </cell>
          <cell r="B4693" t="str">
            <v>C</v>
          </cell>
          <cell r="C4693" t="str">
            <v>Closed</v>
          </cell>
          <cell r="D4693" t="str">
            <v>A- Biosystem Access 24 -automatic liquid nitrogen refrigerator -liquid nitrogen self-filling tank</v>
          </cell>
          <cell r="E4693" t="str">
            <v>Penelope Ann Lympany</v>
          </cell>
          <cell r="F4693">
            <v>43312</v>
          </cell>
        </row>
        <row r="4694">
          <cell r="A4694" t="str">
            <v>13259-10</v>
          </cell>
          <cell r="B4694" t="str">
            <v>N</v>
          </cell>
          <cell r="C4694" t="str">
            <v>Active</v>
          </cell>
          <cell r="D4694" t="str">
            <v>O - Opening Up the Body: The Post Mortem Case Books of St George´s Hospital</v>
          </cell>
          <cell r="E4694" t="str">
            <v>Sue Jane David</v>
          </cell>
          <cell r="F4694">
            <v>44196</v>
          </cell>
        </row>
        <row r="4695">
          <cell r="A4695" t="str">
            <v>13260-10</v>
          </cell>
          <cell r="B4695" t="str">
            <v>N</v>
          </cell>
          <cell r="C4695" t="str">
            <v>Active</v>
          </cell>
          <cell r="D4695" t="str">
            <v>R A randomised controlled trial of specialist physiotherapy for Functional Motor Disorder (Physio4FMD)</v>
          </cell>
          <cell r="E4695" t="str">
            <v>Glenn Nielsen</v>
          </cell>
          <cell r="F4695">
            <v>44530</v>
          </cell>
        </row>
        <row r="4696">
          <cell r="A4696" t="str">
            <v>13261-10</v>
          </cell>
          <cell r="B4696" t="str">
            <v>N</v>
          </cell>
          <cell r="C4696" t="str">
            <v>Active</v>
          </cell>
          <cell r="D4696" t="str">
            <v>R - VALIDATE Overcoming innate immune tolerance in the respiratory tract for optimal vaccine design</v>
          </cell>
          <cell r="E4696" t="str">
            <v>Rajko Reljic</v>
          </cell>
          <cell r="F4696">
            <v>43616</v>
          </cell>
        </row>
        <row r="4697">
          <cell r="A4697" t="str">
            <v>13262-10</v>
          </cell>
          <cell r="B4697" t="str">
            <v>N</v>
          </cell>
          <cell r="C4697" t="str">
            <v>Active</v>
          </cell>
          <cell r="D4697" t="str">
            <v>R - Development of live attenuated vaccine candidates for Newcastle Disease Virus</v>
          </cell>
          <cell r="E4697" t="str">
            <v>Stephen Edward Goodbourn</v>
          </cell>
          <cell r="F4697">
            <v>44286</v>
          </cell>
        </row>
        <row r="4698">
          <cell r="A4698" t="str">
            <v>13263-10</v>
          </cell>
          <cell r="B4698" t="str">
            <v>N</v>
          </cell>
          <cell r="C4698" t="str">
            <v>Active</v>
          </cell>
          <cell r="D4698" t="str">
            <v>R Deciphering the role of follicle stimulating hormone glycosylation variants on human ovarian function</v>
          </cell>
          <cell r="E4698" t="str">
            <v>Kim Carol Jonas</v>
          </cell>
          <cell r="F4698">
            <v>43496</v>
          </cell>
        </row>
        <row r="4699">
          <cell r="A4699" t="str">
            <v>13264-10</v>
          </cell>
          <cell r="B4699" t="str">
            <v>P</v>
          </cell>
          <cell r="C4699" t="str">
            <v>Parked</v>
          </cell>
          <cell r="D4699" t="str">
            <v>R - ENSURE-AF</v>
          </cell>
          <cell r="E4699" t="str">
            <v>Alan John Camm</v>
          </cell>
          <cell r="F4699">
            <v>42920</v>
          </cell>
        </row>
        <row r="4700">
          <cell r="A4700" t="str">
            <v>13265-10</v>
          </cell>
          <cell r="B4700" t="str">
            <v>P</v>
          </cell>
          <cell r="C4700" t="str">
            <v>Parked</v>
          </cell>
          <cell r="D4700" t="str">
            <v>R - GLORIA-AF</v>
          </cell>
          <cell r="E4700" t="str">
            <v>Alan John Camm</v>
          </cell>
          <cell r="F4700">
            <v>44073</v>
          </cell>
        </row>
        <row r="4701">
          <cell r="A4701" t="str">
            <v>13266-10</v>
          </cell>
          <cell r="B4701" t="str">
            <v>P</v>
          </cell>
          <cell r="C4701" t="str">
            <v>Parked</v>
          </cell>
          <cell r="D4701" t="str">
            <v>R - PREFER-AF</v>
          </cell>
          <cell r="E4701" t="str">
            <v>Alan John Camm</v>
          </cell>
          <cell r="F4701">
            <v>43465</v>
          </cell>
        </row>
        <row r="4702">
          <cell r="A4702" t="str">
            <v>13267-10</v>
          </cell>
          <cell r="B4702" t="str">
            <v>P</v>
          </cell>
          <cell r="C4702" t="str">
            <v>Parked</v>
          </cell>
          <cell r="D4702" t="str">
            <v>R - RIVER-AF</v>
          </cell>
          <cell r="E4702" t="str">
            <v>Alan John Camm</v>
          </cell>
          <cell r="F4702">
            <v>42944</v>
          </cell>
        </row>
        <row r="4703">
          <cell r="A4703" t="str">
            <v>13268-10</v>
          </cell>
          <cell r="B4703" t="str">
            <v>N</v>
          </cell>
          <cell r="C4703" t="str">
            <v>Active</v>
          </cell>
          <cell r="D4703" t="str">
            <v>R- NEOAMR Observational study</v>
          </cell>
          <cell r="E4703" t="str">
            <v>Michael Roy Sharland</v>
          </cell>
          <cell r="F4703">
            <v>44592</v>
          </cell>
        </row>
        <row r="4704">
          <cell r="A4704" t="str">
            <v>13268-11</v>
          </cell>
          <cell r="B4704" t="str">
            <v>N</v>
          </cell>
          <cell r="C4704" t="str">
            <v>Active</v>
          </cell>
          <cell r="D4704" t="str">
            <v>R- NEOAMR Observational study travel expenses</v>
          </cell>
          <cell r="E4704" t="str">
            <v>Michael Roy Sharland</v>
          </cell>
          <cell r="F4704">
            <v>44592</v>
          </cell>
        </row>
        <row r="4705">
          <cell r="A4705" t="str">
            <v>13268-12</v>
          </cell>
          <cell r="B4705" t="str">
            <v>N</v>
          </cell>
          <cell r="C4705" t="str">
            <v>Active</v>
          </cell>
          <cell r="D4705" t="str">
            <v>R- NEOAMR Observational study Wellcome Trust</v>
          </cell>
          <cell r="E4705" t="str">
            <v>Michael Roy Sharland</v>
          </cell>
          <cell r="F4705">
            <v>44592</v>
          </cell>
        </row>
        <row r="4706">
          <cell r="A4706" t="str">
            <v>13269-10</v>
          </cell>
          <cell r="B4706" t="str">
            <v>N</v>
          </cell>
          <cell r="C4706" t="str">
            <v>Active</v>
          </cell>
          <cell r="D4706" t="str">
            <v>C1 - Achieving Broad Protection Against Meningococcal Disease: A Priority for Caregivers</v>
          </cell>
          <cell r="E4706" t="str">
            <v>Shamez Nizarali Ladhani</v>
          </cell>
          <cell r="F4706">
            <v>43799</v>
          </cell>
        </row>
        <row r="4707">
          <cell r="A4707" t="str">
            <v>13270-10</v>
          </cell>
          <cell r="B4707" t="str">
            <v>N</v>
          </cell>
          <cell r="C4707" t="str">
            <v>Active</v>
          </cell>
          <cell r="D4707" t="str">
            <v>C1- Scientific Consultancy Julian Ma vs Leaf Systems</v>
          </cell>
          <cell r="E4707" t="str">
            <v>Julian Ma</v>
          </cell>
          <cell r="F4707">
            <v>43845</v>
          </cell>
        </row>
        <row r="4708">
          <cell r="A4708" t="str">
            <v>13271-10</v>
          </cell>
          <cell r="B4708" t="str">
            <v>N</v>
          </cell>
          <cell r="C4708" t="str">
            <v>Active</v>
          </cell>
          <cell r="D4708" t="str">
            <v>R Metabolic programs of lymphatic endothelial cells and their disturbance in</v>
          </cell>
          <cell r="E4708" t="str">
            <v>Pia Ostergaard</v>
          </cell>
          <cell r="F4708">
            <v>44620</v>
          </cell>
        </row>
        <row r="4709">
          <cell r="A4709" t="str">
            <v>13272-10</v>
          </cell>
          <cell r="B4709" t="str">
            <v>N</v>
          </cell>
          <cell r="C4709" t="str">
            <v>Active</v>
          </cell>
          <cell r="D4709" t="str">
            <v>C - Hitachi licence for foetal cardiology video footage</v>
          </cell>
          <cell r="E4709" t="str">
            <v>Louise Amy Phillips</v>
          </cell>
          <cell r="F4709">
            <v>43496</v>
          </cell>
        </row>
        <row r="4710">
          <cell r="A4710" t="str">
            <v>13272-11</v>
          </cell>
          <cell r="B4710" t="str">
            <v>N</v>
          </cell>
          <cell r="C4710" t="str">
            <v>Active</v>
          </cell>
          <cell r="D4710" t="str">
            <v>G - McGraw-Hill~Guy Whitley image licence</v>
          </cell>
          <cell r="E4710" t="str">
            <v>Guy St John Whitley</v>
          </cell>
          <cell r="F4710">
            <v>45866</v>
          </cell>
        </row>
        <row r="4711">
          <cell r="A4711" t="str">
            <v>13272-12</v>
          </cell>
          <cell r="B4711" t="str">
            <v>N</v>
          </cell>
          <cell r="C4711" t="str">
            <v>Active</v>
          </cell>
          <cell r="D4711" t="str">
            <v>G - Hitachi Licence</v>
          </cell>
          <cell r="E4711" t="str">
            <v>Julene Carvalho</v>
          </cell>
          <cell r="F4711">
            <v>43708</v>
          </cell>
        </row>
        <row r="4712">
          <cell r="A4712" t="str">
            <v>13272-13</v>
          </cell>
          <cell r="B4712" t="str">
            <v>C</v>
          </cell>
          <cell r="C4712" t="str">
            <v>Closed</v>
          </cell>
          <cell r="D4712" t="str">
            <v>C - McGraw-Hill Image Licence</v>
          </cell>
          <cell r="E4712" t="str">
            <v>Guy St John Whitley</v>
          </cell>
          <cell r="F4712">
            <v>72897</v>
          </cell>
        </row>
        <row r="4713">
          <cell r="A4713" t="str">
            <v>13273-10</v>
          </cell>
          <cell r="B4713" t="str">
            <v>N</v>
          </cell>
          <cell r="C4713" t="str">
            <v>Active</v>
          </cell>
          <cell r="D4713" t="str">
            <v>O - SCD Meeting</v>
          </cell>
          <cell r="E4713" t="str">
            <v>Elijah Raphael Behr</v>
          </cell>
          <cell r="F4713">
            <v>43677</v>
          </cell>
        </row>
        <row r="4714">
          <cell r="A4714" t="str">
            <v>13273-11</v>
          </cell>
          <cell r="B4714" t="str">
            <v>N</v>
          </cell>
          <cell r="C4714" t="str">
            <v>Active</v>
          </cell>
          <cell r="D4714" t="str">
            <v>O - Pulmonary Embolism &amp; Hypertension 2018</v>
          </cell>
          <cell r="E4714" t="str">
            <v>Juan Carlos Kaski</v>
          </cell>
          <cell r="F4714">
            <v>73050</v>
          </cell>
        </row>
        <row r="4715">
          <cell r="A4715" t="str">
            <v>13273-12</v>
          </cell>
          <cell r="B4715" t="str">
            <v>N</v>
          </cell>
          <cell r="C4715" t="str">
            <v>Active</v>
          </cell>
          <cell r="D4715" t="str">
            <v>O- CH Foundation support for Gilles Crevel</v>
          </cell>
          <cell r="E4715" t="str">
            <v>Susan Margaret Cotterill</v>
          </cell>
          <cell r="F4715">
            <v>43677</v>
          </cell>
        </row>
        <row r="4716">
          <cell r="A4716" t="str">
            <v>13274-10</v>
          </cell>
          <cell r="B4716" t="str">
            <v>N</v>
          </cell>
          <cell r="C4716" t="str">
            <v>Active</v>
          </cell>
          <cell r="D4716" t="str">
            <v>R - A feasibility study of a comprehensive rehabilitation programme in young patients</v>
          </cell>
          <cell r="E4716" t="str">
            <v>Michael Papadakis</v>
          </cell>
          <cell r="F4716">
            <v>43896</v>
          </cell>
        </row>
        <row r="4717">
          <cell r="A4717" t="str">
            <v>13275-10</v>
          </cell>
          <cell r="B4717" t="str">
            <v>N</v>
          </cell>
          <cell r="C4717" t="str">
            <v>Active</v>
          </cell>
          <cell r="D4717" t="str">
            <v>R - Application for equipment support - Prof Derek Macallan</v>
          </cell>
          <cell r="E4717" t="str">
            <v>Derek Clive Macallan</v>
          </cell>
          <cell r="F4717">
            <v>44196</v>
          </cell>
        </row>
        <row r="4718">
          <cell r="A4718" t="str">
            <v>13276-10</v>
          </cell>
          <cell r="B4718" t="str">
            <v>N</v>
          </cell>
          <cell r="C4718" t="str">
            <v>Active</v>
          </cell>
          <cell r="D4718" t="str">
            <v>R-Cost Effective Production Of Engineered Antibodies For Early Differential Diagnosis Of Dengue And Chikungunya Infection</v>
          </cell>
          <cell r="E4718" t="str">
            <v>Julian Ma</v>
          </cell>
          <cell r="F4718">
            <v>43921</v>
          </cell>
        </row>
        <row r="4719">
          <cell r="A4719" t="str">
            <v>13277-10</v>
          </cell>
          <cell r="B4719" t="str">
            <v>N</v>
          </cell>
          <cell r="C4719" t="str">
            <v>Active</v>
          </cell>
          <cell r="D4719" t="str">
            <v>R- Preventing Return to Smoking Postpartum (PReS)</v>
          </cell>
          <cell r="E4719" t="str">
            <v>Michael Henry Ussher</v>
          </cell>
          <cell r="F4719">
            <v>43616</v>
          </cell>
        </row>
        <row r="4720">
          <cell r="A4720" t="str">
            <v>13278-10</v>
          </cell>
          <cell r="B4720" t="str">
            <v>N</v>
          </cell>
          <cell r="C4720" t="str">
            <v>Active</v>
          </cell>
          <cell r="D4720" t="str">
            <v>R- Improving Effectiveness Of Nicotine Replacement Therapy For Smoking</v>
          </cell>
          <cell r="E4720" t="str">
            <v>Michael Henry Ussher</v>
          </cell>
          <cell r="F4720">
            <v>44377</v>
          </cell>
        </row>
        <row r="4721">
          <cell r="A4721" t="str">
            <v>13279-10</v>
          </cell>
          <cell r="B4721" t="str">
            <v>N</v>
          </cell>
          <cell r="C4721" t="str">
            <v>Active</v>
          </cell>
          <cell r="D4721" t="str">
            <v>R - Development and Validation of a Limited Sampling Strategy for Estimation of Extended-Release Tacrolimus, Envarsus® AUC in Adult Kidney Transplant Recipients</v>
          </cell>
          <cell r="E4721" t="str">
            <v>Iain Angus MacGregor MacPhee</v>
          </cell>
          <cell r="F4721">
            <v>43646</v>
          </cell>
        </row>
        <row r="4722">
          <cell r="A4722" t="str">
            <v>13280-10</v>
          </cell>
          <cell r="B4722" t="str">
            <v>N</v>
          </cell>
          <cell r="C4722" t="str">
            <v>Active</v>
          </cell>
          <cell r="D4722" t="str">
            <v>C - Consultancy Services Agreement for Ian MacPhee - Chiesi</v>
          </cell>
          <cell r="E4722" t="str">
            <v>Iain Angus MacGregor MacPhee</v>
          </cell>
          <cell r="F4722">
            <v>43830</v>
          </cell>
        </row>
        <row r="4723">
          <cell r="A4723" t="str">
            <v>13281-10</v>
          </cell>
          <cell r="B4723" t="str">
            <v>C</v>
          </cell>
          <cell r="C4723" t="str">
            <v>Closed</v>
          </cell>
          <cell r="D4723" t="str">
            <v>R - NVPO-MIO: Assessing GAIA maternal immunization outcome definitions in pregnant women and their infants</v>
          </cell>
          <cell r="E4723" t="str">
            <v>Paul Trafford Heath</v>
          </cell>
          <cell r="F4723">
            <v>43555</v>
          </cell>
        </row>
        <row r="4724">
          <cell r="A4724" t="str">
            <v>13282-10</v>
          </cell>
          <cell r="B4724" t="str">
            <v>N</v>
          </cell>
          <cell r="C4724" t="str">
            <v>Active</v>
          </cell>
          <cell r="D4724" t="str">
            <v>R - Collection and Examination of Gonadotrophin Levels in Women with PCOS</v>
          </cell>
          <cell r="E4724" t="str">
            <v>Suman Rice</v>
          </cell>
          <cell r="F4724">
            <v>43728</v>
          </cell>
        </row>
        <row r="4725">
          <cell r="A4725" t="str">
            <v>13283-10</v>
          </cell>
          <cell r="B4725" t="str">
            <v>N</v>
          </cell>
          <cell r="C4725" t="str">
            <v>Active</v>
          </cell>
          <cell r="D4725" t="str">
            <v>R - Forecasting The Epidemiology And Disease Burden Of Diabetes Mellitus In Qatar, Development Of Screening Strategy, And Assessment Of The Impact Of Public Health Prevention Intervention</v>
          </cell>
          <cell r="E4725" t="str">
            <v>Julia Critchley</v>
          </cell>
          <cell r="F4725">
            <v>43646</v>
          </cell>
        </row>
        <row r="4726">
          <cell r="A4726" t="str">
            <v>13284-10</v>
          </cell>
          <cell r="B4726" t="str">
            <v>N</v>
          </cell>
          <cell r="C4726" t="str">
            <v>Active</v>
          </cell>
          <cell r="D4726" t="str">
            <v>R Validation of a serum microRNA panel for predicting the treatment efficacy of an enzyme replacement therapy for mitochondrial neurogastrointestinal encephalomyopathy</v>
          </cell>
          <cell r="E4726" t="str">
            <v>Bridget Elizabeth Bax</v>
          </cell>
          <cell r="F4726">
            <v>43921</v>
          </cell>
        </row>
        <row r="4727">
          <cell r="A4727" t="str">
            <v>13285-10</v>
          </cell>
          <cell r="B4727" t="str">
            <v>N</v>
          </cell>
          <cell r="C4727" t="str">
            <v>Active</v>
          </cell>
          <cell r="D4727" t="str">
            <v>R Determine whetherthe pharmacological inhibition of serine biosynthesisalleviates cardiac pathological in a mouse model of mitochondrila cardiomyopathy</v>
          </cell>
          <cell r="E4727" t="str">
            <v>Christopher John Carroll</v>
          </cell>
          <cell r="F4727">
            <v>43889</v>
          </cell>
        </row>
        <row r="4728">
          <cell r="A4728" t="str">
            <v>13286-10</v>
          </cell>
          <cell r="B4728" t="str">
            <v>N</v>
          </cell>
          <cell r="C4728" t="str">
            <v>Active</v>
          </cell>
          <cell r="D4728" t="str">
            <v>G - External Students´ Projects</v>
          </cell>
          <cell r="E4728" t="str">
            <v>Joanne Megan Eggleton</v>
          </cell>
          <cell r="F4728">
            <v>73050</v>
          </cell>
        </row>
        <row r="4729">
          <cell r="A4729" t="str">
            <v>13286-11</v>
          </cell>
          <cell r="B4729" t="str">
            <v>N</v>
          </cell>
          <cell r="C4729" t="str">
            <v>Active</v>
          </cell>
          <cell r="D4729" t="str">
            <v>G - External Students Projects - C Carroll</v>
          </cell>
          <cell r="E4729" t="str">
            <v>Joanne Megan Eggleton</v>
          </cell>
          <cell r="F4729">
            <v>73050</v>
          </cell>
        </row>
        <row r="4730">
          <cell r="A4730" t="str">
            <v>13287-10</v>
          </cell>
          <cell r="B4730" t="str">
            <v>N</v>
          </cell>
          <cell r="C4730" t="str">
            <v>Active</v>
          </cell>
          <cell r="D4730" t="str">
            <v>R - NEOAMR DNDi WP4</v>
          </cell>
          <cell r="E4730" t="str">
            <v>Michael Roy Sharland</v>
          </cell>
          <cell r="F4730">
            <v>44255</v>
          </cell>
        </row>
        <row r="4731">
          <cell r="A4731" t="str">
            <v>13288-10</v>
          </cell>
          <cell r="B4731" t="str">
            <v>N</v>
          </cell>
          <cell r="C4731" t="str">
            <v>Active</v>
          </cell>
          <cell r="D4731" t="str">
            <v>R-iPLACENTA: Innovation in modelling Placenta for Maternal and Fetal Health</v>
          </cell>
          <cell r="E4731" t="str">
            <v>Asma Khalil</v>
          </cell>
          <cell r="F4731">
            <v>44561</v>
          </cell>
        </row>
        <row r="4732">
          <cell r="A4732" t="str">
            <v>13289-10</v>
          </cell>
          <cell r="B4732" t="str">
            <v>N</v>
          </cell>
          <cell r="C4732" t="str">
            <v>Active</v>
          </cell>
          <cell r="D4732" t="str">
            <v>R - Acellular pertussis vaccination in pregnancy: the impact of timing of vaccination on antibody response in infants (TIMING) - Thrasher NISEC</v>
          </cell>
          <cell r="E4732" t="str">
            <v>Paul Trafford Heath</v>
          </cell>
          <cell r="F4732">
            <v>44043</v>
          </cell>
        </row>
        <row r="4733">
          <cell r="A4733" t="str">
            <v>13289-11</v>
          </cell>
          <cell r="B4733" t="str">
            <v>N</v>
          </cell>
          <cell r="C4733" t="str">
            <v>Active</v>
          </cell>
          <cell r="D4733" t="str">
            <v>R - Acellular pertussis vaccination in pregnancy: the impact of timing of vaccination on antibody response in infants (TIMING) - Oxford NISEC</v>
          </cell>
          <cell r="E4733" t="str">
            <v>Paul Trafford Heath</v>
          </cell>
          <cell r="F4733">
            <v>44043</v>
          </cell>
        </row>
        <row r="4734">
          <cell r="A4734" t="str">
            <v>13290-10</v>
          </cell>
          <cell r="B4734" t="str">
            <v>N</v>
          </cell>
          <cell r="C4734" t="str">
            <v>Active</v>
          </cell>
          <cell r="D4734" t="str">
            <v>P6 - Newton-Mosharafa PhD Scholarship - Dr Ahmed Elbatran</v>
          </cell>
          <cell r="E4734" t="str">
            <v>Magdi Mohamed Saba</v>
          </cell>
          <cell r="F4734">
            <v>43677</v>
          </cell>
        </row>
        <row r="4735">
          <cell r="A4735" t="str">
            <v>13291-10</v>
          </cell>
          <cell r="B4735" t="str">
            <v>N</v>
          </cell>
          <cell r="C4735" t="str">
            <v>Active</v>
          </cell>
          <cell r="D4735" t="str">
            <v>R - CRTF Chris Miles: Novel diagnostic markers in sudden arrhythmic death syndrome</v>
          </cell>
          <cell r="E4735" t="str">
            <v>Elijah Raphael Behr</v>
          </cell>
          <cell r="F4735">
            <v>44196</v>
          </cell>
        </row>
        <row r="4736">
          <cell r="A4736" t="str">
            <v>13292-10</v>
          </cell>
          <cell r="B4736" t="str">
            <v>C</v>
          </cell>
          <cell r="C4736" t="str">
            <v>Closed</v>
          </cell>
          <cell r="D4736" t="str">
            <v>R - Secretory IgA expression and characterization from plants</v>
          </cell>
          <cell r="E4736" t="str">
            <v>Julian Ma</v>
          </cell>
          <cell r="F4736">
            <v>43551</v>
          </cell>
        </row>
        <row r="4737">
          <cell r="A4737" t="str">
            <v>13293-10</v>
          </cell>
          <cell r="B4737" t="str">
            <v>N</v>
          </cell>
          <cell r="C4737" t="str">
            <v>Active</v>
          </cell>
          <cell r="D4737" t="str">
            <v>P6 Newton Fund PhD Placement Grant - Nithya Balasundaram</v>
          </cell>
          <cell r="E4737" t="str">
            <v>Sanjeev Krishna</v>
          </cell>
          <cell r="F4737">
            <v>43465</v>
          </cell>
        </row>
        <row r="4738">
          <cell r="A4738" t="str">
            <v>13294-10</v>
          </cell>
          <cell r="B4738" t="str">
            <v>N</v>
          </cell>
          <cell r="C4738" t="str">
            <v>Active</v>
          </cell>
          <cell r="D4738" t="str">
            <v>R - Asthma Attacks Causes and Prevention Study in Urban Latin America</v>
          </cell>
          <cell r="E4738" t="str">
            <v>Philip John Cooper</v>
          </cell>
          <cell r="F4738">
            <v>44377</v>
          </cell>
        </row>
        <row r="4739">
          <cell r="A4739" t="str">
            <v>13294-11</v>
          </cell>
          <cell r="B4739" t="str">
            <v>N</v>
          </cell>
          <cell r="C4739" t="str">
            <v>Active</v>
          </cell>
          <cell r="D4739" t="str">
            <v>R - Asthma Attacks Causes and Prevention Study in Urban Latin America (PHI)</v>
          </cell>
          <cell r="E4739" t="str">
            <v>Philip John Cooper</v>
          </cell>
          <cell r="F4739">
            <v>44377</v>
          </cell>
        </row>
        <row r="4740">
          <cell r="A4740" t="str">
            <v>13295-10</v>
          </cell>
          <cell r="B4740" t="str">
            <v>N</v>
          </cell>
          <cell r="C4740" t="str">
            <v>Active</v>
          </cell>
          <cell r="D4740" t="str">
            <v>R - HTA Project: 17/153/01 iGBS</v>
          </cell>
          <cell r="E4740" t="str">
            <v>Paul Trafford Heath</v>
          </cell>
          <cell r="F4740">
            <v>43585</v>
          </cell>
        </row>
        <row r="4741">
          <cell r="A4741" t="str">
            <v>13296-10</v>
          </cell>
          <cell r="B4741" t="str">
            <v>N</v>
          </cell>
          <cell r="C4741" t="str">
            <v>Active</v>
          </cell>
          <cell r="D4741" t="str">
            <v>P6 - Rosetrees studentship Kieran Rustage</v>
          </cell>
          <cell r="E4741" t="str">
            <v>Jonathan Samuel Friedland</v>
          </cell>
          <cell r="F4741">
            <v>44441</v>
          </cell>
        </row>
        <row r="4742">
          <cell r="A4742" t="str">
            <v>13297-10</v>
          </cell>
          <cell r="B4742" t="str">
            <v>N</v>
          </cell>
          <cell r="C4742" t="str">
            <v>Active</v>
          </cell>
          <cell r="D4742" t="str">
            <v>R- Planning work: Site readiness assessment for GBS sero-epidemiological study in Uganda</v>
          </cell>
          <cell r="E4742" t="str">
            <v>Kirsty Le Doare</v>
          </cell>
          <cell r="F4742">
            <v>43555</v>
          </cell>
        </row>
        <row r="4743">
          <cell r="A4743" t="str">
            <v>13298-10</v>
          </cell>
          <cell r="B4743" t="str">
            <v>N</v>
          </cell>
          <cell r="C4743" t="str">
            <v>Active</v>
          </cell>
          <cell r="D4743" t="str">
            <v>R - Consumables - Translational Control Mechanisms For The Sensitization Of Pancreatic Cancer Cells</v>
          </cell>
          <cell r="E4743" t="str">
            <v>Androulla Elia</v>
          </cell>
          <cell r="F4743">
            <v>72866</v>
          </cell>
        </row>
        <row r="4744">
          <cell r="A4744" t="str">
            <v>13299-10</v>
          </cell>
          <cell r="B4744" t="str">
            <v>N</v>
          </cell>
          <cell r="C4744" t="str">
            <v>Active</v>
          </cell>
          <cell r="D4744" t="str">
            <v>R - GCRF: The PRECISE (PREgnancy Care Integrating translational Science, Everywhere) Network: a sub-Saharan network</v>
          </cell>
          <cell r="E4744" t="str">
            <v>Guy St John Whitley</v>
          </cell>
          <cell r="F4744">
            <v>44561</v>
          </cell>
        </row>
        <row r="4745">
          <cell r="A4745" t="str">
            <v>13299-11</v>
          </cell>
          <cell r="B4745" t="str">
            <v>N</v>
          </cell>
          <cell r="C4745" t="str">
            <v>Active</v>
          </cell>
          <cell r="D4745" t="str">
            <v>R - GCRF: The PRECISE (PREgnancy Care Integrating translational Science, Everywhere) Network: a sub-Saharan network (I&amp;I)</v>
          </cell>
          <cell r="E4745" t="str">
            <v>Sanjeev Krishna</v>
          </cell>
          <cell r="F4745">
            <v>44561</v>
          </cell>
        </row>
        <row r="4746">
          <cell r="A4746" t="str">
            <v>13300-10</v>
          </cell>
          <cell r="B4746" t="str">
            <v>N</v>
          </cell>
          <cell r="C4746" t="str">
            <v>Active</v>
          </cell>
          <cell r="D4746" t="str">
            <v>R - Helperby Research Collab Agreement</v>
          </cell>
          <cell r="E4746" t="str">
            <v>Anthony Robert Milnes Coates</v>
          </cell>
          <cell r="F4746">
            <v>73050</v>
          </cell>
        </row>
        <row r="4747">
          <cell r="A4747" t="str">
            <v>13301-10</v>
          </cell>
          <cell r="B4747" t="str">
            <v>N</v>
          </cell>
          <cell r="C4747" t="str">
            <v>Active</v>
          </cell>
          <cell r="D4747" t="str">
            <v>R - Mechanism-targeting re-positioned drugs to fight arrhythmogenic cardiomyopathy</v>
          </cell>
          <cell r="E4747" t="str">
            <v>Angeliki Asimaki</v>
          </cell>
          <cell r="F4747">
            <v>44712</v>
          </cell>
        </row>
        <row r="4748">
          <cell r="A4748" t="str">
            <v>13302-10</v>
          </cell>
          <cell r="B4748" t="str">
            <v>N</v>
          </cell>
          <cell r="C4748" t="str">
            <v>Active</v>
          </cell>
          <cell r="D4748" t="str">
            <v>O -´Julian Tudor Hart´ Academic Primary Care Project Prize</v>
          </cell>
          <cell r="E4748" t="str">
            <v>Soosan Atkins</v>
          </cell>
          <cell r="F4748">
            <v>73050</v>
          </cell>
        </row>
        <row r="4749">
          <cell r="A4749" t="str">
            <v>13302-11</v>
          </cell>
          <cell r="B4749" t="str">
            <v>N</v>
          </cell>
          <cell r="C4749" t="str">
            <v>Active</v>
          </cell>
          <cell r="D4749" t="str">
            <v>O -Gill McGauley Memorial Prize in Psychiatry</v>
          </cell>
          <cell r="E4749" t="str">
            <v>Karolina Ossowska</v>
          </cell>
          <cell r="F4749">
            <v>73050</v>
          </cell>
        </row>
        <row r="4750">
          <cell r="A4750" t="str">
            <v>13303-10</v>
          </cell>
          <cell r="B4750" t="str">
            <v>N</v>
          </cell>
          <cell r="C4750" t="str">
            <v>Active</v>
          </cell>
          <cell r="D4750" t="str">
            <v>C1 - Scoping review and protocol of access to healthcare for AS and RAS for DoTW</v>
          </cell>
          <cell r="E4750" t="str">
            <v>Jonathan Samuel Friedland</v>
          </cell>
          <cell r="F4750">
            <v>44439</v>
          </cell>
        </row>
        <row r="4751">
          <cell r="A4751" t="str">
            <v>13304-10</v>
          </cell>
          <cell r="B4751" t="str">
            <v>N</v>
          </cell>
          <cell r="C4751" t="str">
            <v>Active</v>
          </cell>
          <cell r="D4751" t="str">
            <v>R - OA Tech Network clinical stream</v>
          </cell>
          <cell r="E4751" t="str">
            <v>Nidhi Sofat</v>
          </cell>
          <cell r="F4751">
            <v>43646</v>
          </cell>
        </row>
        <row r="4752">
          <cell r="A4752" t="str">
            <v>13305-10</v>
          </cell>
          <cell r="B4752" t="str">
            <v>N</v>
          </cell>
          <cell r="C4752" t="str">
            <v>Active</v>
          </cell>
          <cell r="D4752" t="str">
            <v>C1 - SOW 5 - QDX - HPV Development</v>
          </cell>
          <cell r="E4752" t="str">
            <v>Henry Michael Staines</v>
          </cell>
          <cell r="F4752">
            <v>43677</v>
          </cell>
        </row>
        <row r="4753">
          <cell r="A4753" t="str">
            <v>13306-10</v>
          </cell>
          <cell r="B4753" t="str">
            <v>N</v>
          </cell>
          <cell r="C4753" t="str">
            <v>Active</v>
          </cell>
          <cell r="D4753" t="str">
            <v>R MNGIE</v>
          </cell>
          <cell r="E4753" t="str">
            <v>Bridget Elizabeth Bax</v>
          </cell>
          <cell r="F4753">
            <v>43496</v>
          </cell>
        </row>
        <row r="4754">
          <cell r="A4754" t="str">
            <v>13307-10</v>
          </cell>
          <cell r="B4754" t="str">
            <v>N</v>
          </cell>
          <cell r="C4754" t="str">
            <v>Active</v>
          </cell>
          <cell r="D4754" t="str">
            <v>R - Lab Funds Donation from MCI: Caroline Copeland to support Pilot Studies</v>
          </cell>
          <cell r="E4754" t="str">
            <v>Caroline Susanne Copeland</v>
          </cell>
          <cell r="F4754">
            <v>44561</v>
          </cell>
        </row>
        <row r="4755">
          <cell r="A4755" t="str">
            <v>13308-10</v>
          </cell>
          <cell r="B4755" t="str">
            <v>N</v>
          </cell>
          <cell r="C4755" t="str">
            <v>Active</v>
          </cell>
          <cell r="D4755" t="str">
            <v>R- Evaluate approaches to bridge Streptococcus agalactiae</v>
          </cell>
          <cell r="E4755" t="str">
            <v>Kirsty Le Doare</v>
          </cell>
          <cell r="F4755">
            <v>44012</v>
          </cell>
        </row>
        <row r="4756">
          <cell r="A4756" t="str">
            <v>13309-10</v>
          </cell>
          <cell r="B4756" t="str">
            <v>N</v>
          </cell>
          <cell r="C4756" t="str">
            <v>Active</v>
          </cell>
          <cell r="D4756" t="str">
            <v>P6 - BHF PhD - Samuel Baldwin</v>
          </cell>
          <cell r="E4756" t="str">
            <v>Iain Andrew Greenwood</v>
          </cell>
          <cell r="F4756">
            <v>44469</v>
          </cell>
        </row>
        <row r="4757">
          <cell r="A4757" t="str">
            <v>13310-10</v>
          </cell>
          <cell r="B4757" t="str">
            <v>N</v>
          </cell>
          <cell r="C4757" t="str">
            <v>Active</v>
          </cell>
          <cell r="D4757" t="str">
            <v>C1 - SOW 6 :Development of Sample Preparation Technology</v>
          </cell>
          <cell r="E4757" t="str">
            <v>Sanjeev Krishna</v>
          </cell>
          <cell r="F4757">
            <v>43524</v>
          </cell>
        </row>
        <row r="4758">
          <cell r="A4758" t="str">
            <v>13311-10</v>
          </cell>
          <cell r="B4758" t="str">
            <v>N</v>
          </cell>
          <cell r="C4758" t="str">
            <v>Active</v>
          </cell>
          <cell r="D4758" t="str">
            <v>C1 - SOW 6 - QDX - Development of sample Prep Tech</v>
          </cell>
          <cell r="E4758" t="str">
            <v>Henry Michael Staines</v>
          </cell>
          <cell r="F4758">
            <v>43555</v>
          </cell>
        </row>
        <row r="4759">
          <cell r="A4759" t="str">
            <v>13312-10</v>
          </cell>
          <cell r="B4759" t="str">
            <v>N</v>
          </cell>
          <cell r="C4759" t="str">
            <v>Active</v>
          </cell>
          <cell r="D4759" t="str">
            <v>R - Despression and Anti-Depressant Medications in IBD</v>
          </cell>
          <cell r="E4759" t="str">
            <v>Richard Charles G Pollok</v>
          </cell>
          <cell r="F4759">
            <v>43891</v>
          </cell>
        </row>
        <row r="4760">
          <cell r="A4760" t="str">
            <v>13313-10</v>
          </cell>
          <cell r="B4760" t="str">
            <v>N</v>
          </cell>
          <cell r="C4760" t="str">
            <v>Active</v>
          </cell>
          <cell r="D4760" t="str">
            <v>R IMAGING GLUTAMATE IN THE BRAIN USING NOVEL FAST FLUORESCENT PROBES</v>
          </cell>
          <cell r="E4760" t="str">
            <v>Katalin Torok</v>
          </cell>
          <cell r="F4760">
            <v>44530</v>
          </cell>
        </row>
        <row r="4761">
          <cell r="A4761" t="str">
            <v>13314-10</v>
          </cell>
          <cell r="B4761" t="str">
            <v>C</v>
          </cell>
          <cell r="C4761" t="str">
            <v>Closed</v>
          </cell>
          <cell r="D4761" t="str">
            <v>A- Odyssey CLx Next Generation Odyssey Fluorescent scanning Imaging system</v>
          </cell>
          <cell r="E4761" t="str">
            <v>Suman Rice</v>
          </cell>
          <cell r="F4761">
            <v>43677</v>
          </cell>
        </row>
        <row r="4762">
          <cell r="A4762" t="str">
            <v>13315-10</v>
          </cell>
          <cell r="B4762" t="str">
            <v>N</v>
          </cell>
          <cell r="C4762" t="str">
            <v>Active</v>
          </cell>
          <cell r="D4762" t="str">
            <v>R - Pro Positive (Evaluation of Safety and Immunogenicity of Meningococcal B and Meningococcal ACWY Vaccine in an at Risk Population)</v>
          </cell>
          <cell r="E4762" t="str">
            <v>Catherine Cosgrove</v>
          </cell>
          <cell r="F4762">
            <v>43831</v>
          </cell>
        </row>
        <row r="4763">
          <cell r="A4763" t="str">
            <v>13315-11</v>
          </cell>
          <cell r="B4763" t="str">
            <v>N</v>
          </cell>
          <cell r="C4763" t="str">
            <v>Active</v>
          </cell>
          <cell r="D4763" t="str">
            <v>A - BD FACSMelody Cell Sorter</v>
          </cell>
          <cell r="E4763" t="str">
            <v>Ekaterini Nesbitt</v>
          </cell>
          <cell r="F4763">
            <v>43677</v>
          </cell>
        </row>
        <row r="4764">
          <cell r="A4764" t="str">
            <v>13317-10</v>
          </cell>
          <cell r="B4764" t="str">
            <v>N</v>
          </cell>
          <cell r="C4764" t="str">
            <v>Active</v>
          </cell>
          <cell r="D4764" t="str">
            <v>R- Whole-genome sequencing of group B Streptococcus to establish pathogen genetic associations with transmission</v>
          </cell>
          <cell r="E4764" t="str">
            <v>Kirsty Le Doare</v>
          </cell>
          <cell r="F4764">
            <v>43738</v>
          </cell>
        </row>
        <row r="4765">
          <cell r="A4765" t="str">
            <v>13318-10</v>
          </cell>
          <cell r="B4765" t="str">
            <v>N</v>
          </cell>
          <cell r="C4765" t="str">
            <v>Active</v>
          </cell>
          <cell r="D4765" t="str">
            <v>R - Development of an antifungal stewardship intervention in critical care</v>
          </cell>
          <cell r="E4765" t="str">
            <v>Tihana Bicanic</v>
          </cell>
          <cell r="F4765">
            <v>43799</v>
          </cell>
        </row>
        <row r="4766">
          <cell r="A4766" t="str">
            <v>13319-10</v>
          </cell>
          <cell r="B4766" t="str">
            <v>N</v>
          </cell>
          <cell r="C4766" t="str">
            <v>Active</v>
          </cell>
          <cell r="D4766" t="str">
            <v>R- Group B Streptococcus: Standardization of Laboratory Assays</v>
          </cell>
          <cell r="E4766" t="str">
            <v>Kirsty Le Doare</v>
          </cell>
          <cell r="F4766">
            <v>44804</v>
          </cell>
        </row>
        <row r="4767">
          <cell r="A4767" t="str">
            <v>13320-10</v>
          </cell>
          <cell r="B4767" t="str">
            <v>N</v>
          </cell>
          <cell r="C4767" t="str">
            <v>Active</v>
          </cell>
          <cell r="D4767" t="str">
            <v>R- Genetic Analysis and characterization of Group B Strep</v>
          </cell>
          <cell r="E4767" t="str">
            <v>Kirsty Le Doare</v>
          </cell>
          <cell r="F4767">
            <v>44822</v>
          </cell>
        </row>
        <row r="4768">
          <cell r="A4768" t="str">
            <v>13321-10</v>
          </cell>
          <cell r="B4768" t="str">
            <v>N</v>
          </cell>
          <cell r="C4768" t="str">
            <v>Active</v>
          </cell>
          <cell r="D4768" t="str">
            <v>C1- Advisory Board Meetings: Pfizer Ltd</v>
          </cell>
          <cell r="E4768" t="str">
            <v>Nidhi Sofat</v>
          </cell>
          <cell r="F4768">
            <v>43555</v>
          </cell>
        </row>
        <row r="4769">
          <cell r="A4769" t="str">
            <v>13322-10</v>
          </cell>
          <cell r="B4769" t="str">
            <v>N</v>
          </cell>
          <cell r="C4769" t="str">
            <v>Active</v>
          </cell>
          <cell r="D4769" t="str">
            <v>R- Characterizing the T cell response to cancer and infectious disease</v>
          </cell>
          <cell r="E4769" t="str">
            <v>Mark Duncan Bodman-Smith</v>
          </cell>
          <cell r="F4769">
            <v>43769</v>
          </cell>
        </row>
        <row r="4770">
          <cell r="A4770" t="str">
            <v>13323-10</v>
          </cell>
          <cell r="B4770" t="str">
            <v>N</v>
          </cell>
          <cell r="C4770" t="str">
            <v>Active</v>
          </cell>
          <cell r="D4770" t="str">
            <v>R - WT Seed Award - A Zebrafish Genetic Model To Search For Novel Genes Involved In The Aetiology Of Ocular Malformations</v>
          </cell>
          <cell r="E4770" t="str">
            <v>Florencia Cavodeassi</v>
          </cell>
          <cell r="F4770">
            <v>44227</v>
          </cell>
        </row>
        <row r="4771">
          <cell r="A4771" t="str">
            <v>13324-10</v>
          </cell>
          <cell r="B4771" t="str">
            <v>N</v>
          </cell>
          <cell r="C4771" t="str">
            <v>Active</v>
          </cell>
          <cell r="D4771" t="str">
            <v>R - MRC London Intercollegiate Doctoral Training Programme 2018</v>
          </cell>
          <cell r="E4771" t="str">
            <v>Kai Hilpert</v>
          </cell>
          <cell r="F4771">
            <v>44469</v>
          </cell>
        </row>
        <row r="4772">
          <cell r="A4772" t="str">
            <v>13325-10</v>
          </cell>
          <cell r="B4772" t="str">
            <v>N</v>
          </cell>
          <cell r="C4772" t="str">
            <v>Active</v>
          </cell>
          <cell r="D4772" t="str">
            <v>P6 - MRC London Intercollegiate Doctoral Training Programme 2018</v>
          </cell>
          <cell r="E4772" t="str">
            <v>Tariq Sadiq</v>
          </cell>
          <cell r="F4772">
            <v>44469</v>
          </cell>
        </row>
        <row r="4773">
          <cell r="A4773" t="str">
            <v>13326-10</v>
          </cell>
          <cell r="B4773" t="str">
            <v>N</v>
          </cell>
          <cell r="C4773" t="str">
            <v>Active</v>
          </cell>
          <cell r="D4773" t="str">
            <v>P6 - MRC DTP LSHTM SGUL Nathan Simpson</v>
          </cell>
          <cell r="E4773" t="str">
            <v>Kai Hilpert</v>
          </cell>
          <cell r="F4773">
            <v>44347</v>
          </cell>
        </row>
        <row r="4774">
          <cell r="A4774" t="str">
            <v>13327-10</v>
          </cell>
          <cell r="B4774" t="str">
            <v>N</v>
          </cell>
          <cell r="C4774" t="str">
            <v>Active</v>
          </cell>
          <cell r="D4774" t="str">
            <v>R - DECISION</v>
          </cell>
          <cell r="E4774" t="str">
            <v>Steven George Gillard</v>
          </cell>
          <cell r="F4774">
            <v>44252</v>
          </cell>
        </row>
        <row r="4775">
          <cell r="A4775" t="str">
            <v>13328-10</v>
          </cell>
          <cell r="B4775" t="str">
            <v>N</v>
          </cell>
          <cell r="C4775" t="str">
            <v>Active</v>
          </cell>
          <cell r="D4775" t="str">
            <v>R - EUROlinkCAT: "Establishing a linked European Cohort of Children with Congenital Anomalies - EUROlinkCAT"</v>
          </cell>
          <cell r="E4775" t="str">
            <v>Joan Katherine Morris</v>
          </cell>
          <cell r="F4775">
            <v>44561</v>
          </cell>
        </row>
        <row r="4776">
          <cell r="A4776" t="str">
            <v>13329-10</v>
          </cell>
          <cell r="B4776" t="str">
            <v>N</v>
          </cell>
          <cell r="C4776" t="str">
            <v>Active</v>
          </cell>
          <cell r="D4776" t="str">
            <v>R- Group B Streptococcal seroepidemiology in Uganda</v>
          </cell>
          <cell r="E4776" t="str">
            <v>Kirsty Le Doare</v>
          </cell>
          <cell r="F4776">
            <v>43769</v>
          </cell>
        </row>
        <row r="4777">
          <cell r="A4777" t="str">
            <v>13330-10</v>
          </cell>
          <cell r="B4777" t="str">
            <v>N</v>
          </cell>
          <cell r="C4777" t="str">
            <v>Active</v>
          </cell>
          <cell r="D4777" t="str">
            <v>C1 - Takeda - WriiTE - Diabetes Care: Education Clinicians To Deliver Better Care</v>
          </cell>
          <cell r="E4777" t="str">
            <v>Kenneth Anthony Earle</v>
          </cell>
          <cell r="F4777">
            <v>43865</v>
          </cell>
        </row>
        <row r="4778">
          <cell r="A4778" t="str">
            <v>13331-10</v>
          </cell>
          <cell r="B4778" t="str">
            <v>N</v>
          </cell>
          <cell r="C4778" t="str">
            <v>Active</v>
          </cell>
          <cell r="D4778" t="str">
            <v>G - Student Supervision - S Brecker</v>
          </cell>
          <cell r="E4778" t="str">
            <v>Stephen Brecker</v>
          </cell>
          <cell r="F4778">
            <v>73050</v>
          </cell>
        </row>
        <row r="4779">
          <cell r="A4779" t="str">
            <v>13331-11</v>
          </cell>
          <cell r="B4779" t="str">
            <v>N</v>
          </cell>
          <cell r="C4779" t="str">
            <v>Active</v>
          </cell>
          <cell r="D4779" t="str">
            <v>G - Student Supervision - Thomas Harrison</v>
          </cell>
          <cell r="E4779" t="str">
            <v>Thomas Stephen Harrison</v>
          </cell>
          <cell r="F4779">
            <v>73050</v>
          </cell>
        </row>
        <row r="4780">
          <cell r="A4780" t="str">
            <v>13331-12</v>
          </cell>
          <cell r="B4780" t="str">
            <v>N</v>
          </cell>
          <cell r="C4780" t="str">
            <v>Active</v>
          </cell>
          <cell r="D4780" t="str">
            <v>G - Student Supervision - Pascal Drake</v>
          </cell>
          <cell r="E4780" t="str">
            <v>Pascal Drake</v>
          </cell>
          <cell r="F4780">
            <v>73050</v>
          </cell>
        </row>
        <row r="4781">
          <cell r="A4781" t="str">
            <v>13331-13</v>
          </cell>
          <cell r="B4781" t="str">
            <v>N</v>
          </cell>
          <cell r="C4781" t="str">
            <v>Active</v>
          </cell>
          <cell r="D4781" t="str">
            <v>G - Student Supervision - Kirsty Le Doare</v>
          </cell>
          <cell r="E4781" t="str">
            <v>Kirsty Le Doare</v>
          </cell>
          <cell r="F4781">
            <v>73050</v>
          </cell>
        </row>
        <row r="4782">
          <cell r="A4782" t="str">
            <v>13331-14</v>
          </cell>
          <cell r="B4782" t="str">
            <v>N</v>
          </cell>
          <cell r="C4782" t="str">
            <v>Active</v>
          </cell>
          <cell r="D4782" t="str">
            <v>G - Student Supervision - Claire Nightingale</v>
          </cell>
          <cell r="E4782" t="str">
            <v>Claire Marie Nightingale</v>
          </cell>
          <cell r="F4782">
            <v>73050</v>
          </cell>
        </row>
        <row r="4783">
          <cell r="A4783" t="str">
            <v>13331-15</v>
          </cell>
          <cell r="B4783" t="str">
            <v>N</v>
          </cell>
          <cell r="C4783" t="str">
            <v>Active</v>
          </cell>
          <cell r="D4783" t="str">
            <v>G - Student Supervision - Jonathan Friedland</v>
          </cell>
          <cell r="E4783" t="str">
            <v>Jonathan Samuel Friedland</v>
          </cell>
          <cell r="F4783">
            <v>73050</v>
          </cell>
        </row>
        <row r="4784">
          <cell r="A4784" t="str">
            <v>13331-16</v>
          </cell>
          <cell r="B4784" t="str">
            <v>N</v>
          </cell>
          <cell r="C4784" t="str">
            <v>Active</v>
          </cell>
          <cell r="D4784" t="str">
            <v>G - Student Supervision - Dr Angeliki Asimaki</v>
          </cell>
          <cell r="E4784" t="str">
            <v>Angeliki Asimaki</v>
          </cell>
          <cell r="F4784">
            <v>73050</v>
          </cell>
        </row>
        <row r="4785">
          <cell r="A4785" t="str">
            <v>13331-17</v>
          </cell>
          <cell r="B4785" t="str">
            <v>N</v>
          </cell>
          <cell r="C4785" t="str">
            <v>Active</v>
          </cell>
          <cell r="D4785" t="str">
            <v>G - Student Supervision - Steven Gillard</v>
          </cell>
          <cell r="E4785" t="str">
            <v>Steven George Gillard</v>
          </cell>
          <cell r="F4785">
            <v>73050</v>
          </cell>
        </row>
        <row r="4786">
          <cell r="A4786" t="str">
            <v>13331-18</v>
          </cell>
          <cell r="B4786" t="str">
            <v>N</v>
          </cell>
          <cell r="C4786" t="str">
            <v>Active</v>
          </cell>
          <cell r="D4786" t="str">
            <v>G - Student Supervisor- Dr Georgina Pearson</v>
          </cell>
          <cell r="E4786" t="str">
            <v>Georgina Frances Coleridge Pearson</v>
          </cell>
          <cell r="F4786">
            <v>73050</v>
          </cell>
        </row>
        <row r="4787">
          <cell r="A4787" t="str">
            <v>13332-10</v>
          </cell>
          <cell r="B4787" t="str">
            <v>N</v>
          </cell>
          <cell r="C4787" t="str">
            <v>Active</v>
          </cell>
          <cell r="D4787" t="str">
            <v>R - Investigation of MARCKS-PIP2-voltage-gated Ca2+ channel pathway in vascular smooth muscle</v>
          </cell>
          <cell r="E4787" t="str">
            <v>Anthony Paul Albert</v>
          </cell>
          <cell r="F4787">
            <v>44592</v>
          </cell>
        </row>
        <row r="4788">
          <cell r="A4788" t="str">
            <v>13333-10</v>
          </cell>
          <cell r="B4788" t="str">
            <v>C</v>
          </cell>
          <cell r="C4788" t="str">
            <v>Closed</v>
          </cell>
          <cell r="D4788" t="str">
            <v>R - Investigating London´s Ultra Low Emission Zone and Children´s Resp Health</v>
          </cell>
          <cell r="E4788" t="str">
            <v>Richard William Atkinson</v>
          </cell>
          <cell r="F4788">
            <v>45291</v>
          </cell>
        </row>
        <row r="4789">
          <cell r="A4789" t="str">
            <v>13334-10</v>
          </cell>
          <cell r="B4789" t="str">
            <v>N</v>
          </cell>
          <cell r="C4789" t="str">
            <v>Active</v>
          </cell>
          <cell r="D4789" t="str">
            <v>G - Innovation Award 201819 Towards commercialization of a novel lead-optimised compound with anti-human cytomegalovirus activitiy : target identification</v>
          </cell>
          <cell r="E4789" t="str">
            <v>Blair Lewis Strang</v>
          </cell>
          <cell r="F4789">
            <v>43677</v>
          </cell>
        </row>
        <row r="4790">
          <cell r="A4790" t="str">
            <v>13334-11</v>
          </cell>
          <cell r="B4790" t="str">
            <v>N</v>
          </cell>
          <cell r="C4790" t="str">
            <v>Active</v>
          </cell>
          <cell r="D4790" t="str">
            <v>G - Innovation Award 201819 Prevention of red blood cell sicking in sickle cell disease</v>
          </cell>
          <cell r="E4790" t="str">
            <v>Bridget Elizabeth Bax</v>
          </cell>
          <cell r="F4790">
            <v>43677</v>
          </cell>
        </row>
        <row r="4791">
          <cell r="A4791" t="str">
            <v>13334-12</v>
          </cell>
          <cell r="B4791" t="str">
            <v>N</v>
          </cell>
          <cell r="C4791" t="str">
            <v>Active</v>
          </cell>
          <cell r="D4791" t="str">
            <v>G - Innovation Award 201819 Quasi-Diffusion Magnetic Resonance Imaging</v>
          </cell>
          <cell r="E4791" t="str">
            <v>Thomas Richard Barrick</v>
          </cell>
          <cell r="F4791">
            <v>43677</v>
          </cell>
        </row>
        <row r="4792">
          <cell r="A4792" t="str">
            <v>13335-10</v>
          </cell>
          <cell r="B4792" t="str">
            <v>N</v>
          </cell>
          <cell r="C4792" t="str">
            <v>Active</v>
          </cell>
          <cell r="D4792" t="str">
            <v>R - WORSHIP III (Women Offenders Repeat Self-Harm Intervention Pragmatic Trial)</v>
          </cell>
          <cell r="E4792" t="str">
            <v>Ann Elizabeth Adams Bartlett</v>
          </cell>
          <cell r="F4792">
            <v>45016</v>
          </cell>
        </row>
        <row r="4793">
          <cell r="A4793" t="str">
            <v>13336-10</v>
          </cell>
          <cell r="B4793" t="str">
            <v>N</v>
          </cell>
          <cell r="C4793" t="str">
            <v>Active</v>
          </cell>
          <cell r="D4793" t="str">
            <v>R Malaysia-UK Research Collaboration Proposal</v>
          </cell>
          <cell r="E4793" t="str">
            <v>Sanjeev Krishna</v>
          </cell>
          <cell r="F4793">
            <v>73050</v>
          </cell>
        </row>
        <row r="4794">
          <cell r="A4794" t="str">
            <v>13337-10</v>
          </cell>
          <cell r="B4794" t="str">
            <v>N</v>
          </cell>
          <cell r="C4794" t="str">
            <v>Active</v>
          </cell>
          <cell r="D4794" t="str">
            <v>R Targeting metabolic remodelling as a therapeutic strategy for cardiomyopathy in Friedreich’s ataxia</v>
          </cell>
          <cell r="E4794" t="str">
            <v>Christopher John Carroll</v>
          </cell>
          <cell r="F4794">
            <v>43830</v>
          </cell>
        </row>
        <row r="4795">
          <cell r="A4795" t="str">
            <v>13338-10</v>
          </cell>
          <cell r="B4795" t="str">
            <v>N</v>
          </cell>
          <cell r="C4795" t="str">
            <v>Active</v>
          </cell>
          <cell r="D4795" t="str">
            <v>R - Decoding The Role Of Follicle Stimulating Hormone In Ovarian Ageing</v>
          </cell>
          <cell r="E4795" t="str">
            <v>Kim Carol Jonas</v>
          </cell>
          <cell r="F4795">
            <v>44530</v>
          </cell>
        </row>
        <row r="4796">
          <cell r="A4796" t="str">
            <v>13339-10</v>
          </cell>
          <cell r="B4796" t="str">
            <v>N</v>
          </cell>
          <cell r="C4796" t="str">
            <v>Active</v>
          </cell>
          <cell r="D4796" t="str">
            <v>R - Constant Study</v>
          </cell>
          <cell r="E4796" t="str">
            <v>Catherine Cosgrove</v>
          </cell>
          <cell r="F4796">
            <v>43830</v>
          </cell>
        </row>
        <row r="4797">
          <cell r="A4797" t="str">
            <v>13340-10</v>
          </cell>
          <cell r="B4797" t="str">
            <v>N</v>
          </cell>
          <cell r="C4797" t="str">
            <v>Active</v>
          </cell>
          <cell r="D4797" t="str">
            <v>R - Developing public and professional engagement to promote global policy and a new research vision to improve the health of labour migrants</v>
          </cell>
          <cell r="E4797" t="str">
            <v>Sally Hargreaves</v>
          </cell>
          <cell r="F4797">
            <v>43610</v>
          </cell>
        </row>
        <row r="4798">
          <cell r="A4798" t="str">
            <v>13341-10</v>
          </cell>
          <cell r="B4798" t="str">
            <v>N</v>
          </cell>
          <cell r="C4798" t="str">
            <v>Active</v>
          </cell>
          <cell r="D4798" t="str">
            <v>P6 - NIHR CLAHRC South London Fee Support Awards - Louise Hill</v>
          </cell>
          <cell r="E4798" t="str">
            <v>Louise Frances Louise F Hill</v>
          </cell>
          <cell r="F4798">
            <v>44104</v>
          </cell>
        </row>
        <row r="4799">
          <cell r="A4799" t="str">
            <v>13341-11</v>
          </cell>
          <cell r="B4799" t="str">
            <v>N</v>
          </cell>
          <cell r="C4799" t="str">
            <v>Active</v>
          </cell>
          <cell r="D4799" t="str">
            <v>P6 - NIHR CLAHRC South London Fee Support Awards - Alison Montgomery</v>
          </cell>
          <cell r="E4799" t="str">
            <v>Rameez Subhan</v>
          </cell>
          <cell r="F4799">
            <v>44104</v>
          </cell>
        </row>
        <row r="4800">
          <cell r="A4800" t="str">
            <v>13342-10</v>
          </cell>
          <cell r="B4800" t="str">
            <v>N</v>
          </cell>
          <cell r="C4800" t="str">
            <v>Active</v>
          </cell>
          <cell r="D4800" t="str">
            <v>R - Is cardiac innervation altered in the cardiomyopathies?</v>
          </cell>
          <cell r="E4800" t="str">
            <v>Joseph David Westaby</v>
          </cell>
          <cell r="F4800">
            <v>43816</v>
          </cell>
        </row>
        <row r="4801">
          <cell r="A4801" t="str">
            <v>13343-10</v>
          </cell>
          <cell r="B4801" t="str">
            <v>N</v>
          </cell>
          <cell r="C4801" t="str">
            <v>Active</v>
          </cell>
          <cell r="D4801" t="str">
            <v>CONTRA ACCOUNT ProType O CostC~ALU</v>
          </cell>
          <cell r="E4801" t="str">
            <v>Susan Anne McPheat</v>
          </cell>
          <cell r="F4801">
            <v>73050</v>
          </cell>
        </row>
        <row r="4802">
          <cell r="A4802" t="str">
            <v>13344-10</v>
          </cell>
          <cell r="B4802" t="str">
            <v>N</v>
          </cell>
          <cell r="C4802" t="str">
            <v>Active</v>
          </cell>
          <cell r="D4802" t="str">
            <v>R - Problem-based and team-based learning strategies in the education of biomedical and natural sciences</v>
          </cell>
          <cell r="E4802" t="str">
            <v>Trupti Jivram</v>
          </cell>
          <cell r="F4802">
            <v>44074</v>
          </cell>
        </row>
        <row r="4803">
          <cell r="A4803" t="str">
            <v>13345-10</v>
          </cell>
          <cell r="B4803" t="str">
            <v>N</v>
          </cell>
          <cell r="C4803" t="str">
            <v>Active</v>
          </cell>
          <cell r="D4803" t="str">
            <v>R Novel CMD and CMY genes: Discovery and functional analysis (MDA577346)</v>
          </cell>
          <cell r="E4803" t="str">
            <v>Daniel Peter Sayer Osborn</v>
          </cell>
          <cell r="F4803">
            <v>44469</v>
          </cell>
        </row>
        <row r="4804">
          <cell r="A4804" t="str">
            <v>13346-10</v>
          </cell>
          <cell r="B4804" t="str">
            <v>N</v>
          </cell>
          <cell r="C4804" t="str">
            <v>Active</v>
          </cell>
          <cell r="D4804" t="str">
            <v>R - Researcher within CRY Centre for Cardiac Pathology</v>
          </cell>
          <cell r="E4804" t="str">
            <v>Mary Noelle Sheppard</v>
          </cell>
          <cell r="F4804">
            <v>43862</v>
          </cell>
        </row>
        <row r="4805">
          <cell r="A4805" t="str">
            <v>13347-10</v>
          </cell>
          <cell r="B4805" t="str">
            <v>N</v>
          </cell>
          <cell r="C4805" t="str">
            <v>Active</v>
          </cell>
          <cell r="D4805" t="str">
            <v>R - Immunising Mums Against Pertussis 3 (IMAP3) - NISEC</v>
          </cell>
          <cell r="E4805" t="str">
            <v>Paul Trafford Heath</v>
          </cell>
          <cell r="F4805">
            <v>43861</v>
          </cell>
        </row>
        <row r="4806">
          <cell r="A4806" t="str">
            <v>13347-11</v>
          </cell>
          <cell r="B4806" t="str">
            <v>N</v>
          </cell>
          <cell r="C4806" t="str">
            <v>Active</v>
          </cell>
          <cell r="D4806" t="str">
            <v>R - Immunising Mums Against Pertussis 3 (IMAP3) - Prime consortium NISEC</v>
          </cell>
          <cell r="E4806" t="str">
            <v>Paul Trafford Heath</v>
          </cell>
          <cell r="F4806">
            <v>44074</v>
          </cell>
        </row>
        <row r="4807">
          <cell r="A4807" t="str">
            <v>13348-10</v>
          </cell>
          <cell r="B4807" t="str">
            <v>N</v>
          </cell>
          <cell r="C4807" t="str">
            <v>Active</v>
          </cell>
          <cell r="D4807" t="str">
            <v>C1-  GSK Telephone Consultancy</v>
          </cell>
          <cell r="E4807" t="str">
            <v>Shamez Nizarali Ladhani</v>
          </cell>
          <cell r="F4807">
            <v>43677</v>
          </cell>
        </row>
        <row r="4808">
          <cell r="A4808" t="str">
            <v>13349-10</v>
          </cell>
          <cell r="B4808" t="str">
            <v>N</v>
          </cell>
          <cell r="C4808" t="str">
            <v>Active</v>
          </cell>
          <cell r="D4808" t="str">
            <v>R- Developing a controlled human infection model for Group B Streptococcus (CHIM-GBS)</v>
          </cell>
          <cell r="E4808" t="str">
            <v>Kirsty Le Doare</v>
          </cell>
          <cell r="F4808">
            <v>43830</v>
          </cell>
        </row>
        <row r="4809">
          <cell r="A4809" t="str">
            <v>13350-10</v>
          </cell>
          <cell r="B4809" t="str">
            <v>N</v>
          </cell>
          <cell r="C4809" t="str">
            <v>Active</v>
          </cell>
          <cell r="D4809" t="str">
            <v>C1 - Sarah Jane White - Stats (Allen Carr’s Easyway)</v>
          </cell>
          <cell r="E4809" t="str">
            <v>Sarah Jane White</v>
          </cell>
          <cell r="F4809">
            <v>43555</v>
          </cell>
        </row>
        <row r="4810">
          <cell r="A4810" t="str">
            <v>13351-10</v>
          </cell>
          <cell r="B4810" t="str">
            <v>N</v>
          </cell>
          <cell r="C4810" t="str">
            <v>Active</v>
          </cell>
          <cell r="D4810" t="str">
            <v>R - GRIP Assess the Levels of Capsular Polysaccharide Antibodies</v>
          </cell>
          <cell r="E4810" t="str">
            <v>Kirsty Le Doare</v>
          </cell>
          <cell r="F4810">
            <v>44196</v>
          </cell>
        </row>
        <row r="4811">
          <cell r="A4811" t="str">
            <v>13352-10</v>
          </cell>
          <cell r="B4811" t="str">
            <v>N</v>
          </cell>
          <cell r="C4811" t="str">
            <v>Active</v>
          </cell>
          <cell r="D4811" t="str">
            <v>R - CRTF Gemma Parry-Williams: Chronic endurance exercise in male master athletes: The relationship between cumulative exercise dose and coronary atherosclerosis and the interplay with blood pressure profile and dietary habits</v>
          </cell>
          <cell r="E4811" t="str">
            <v>Sanjay Sharma</v>
          </cell>
          <cell r="F4811">
            <v>44347</v>
          </cell>
        </row>
        <row r="4812">
          <cell r="A4812" t="str">
            <v>13353-10</v>
          </cell>
          <cell r="B4812" t="str">
            <v>N</v>
          </cell>
          <cell r="C4812" t="str">
            <v>Active</v>
          </cell>
          <cell r="D4812" t="str">
            <v>R - Validating the accuracy of novel, non-contrast, Cardiac magnetic resOnaNce imaging in defining myocardial FIbRosis in patients with end-stage renal disease on haeModialysis: The CONFIRM study</v>
          </cell>
          <cell r="E4812" t="str">
            <v>Mary Noelle Sheppard</v>
          </cell>
          <cell r="F4812">
            <v>44347</v>
          </cell>
        </row>
        <row r="4813">
          <cell r="A4813" t="str">
            <v>13354-10</v>
          </cell>
          <cell r="B4813" t="str">
            <v>C</v>
          </cell>
          <cell r="C4813" t="str">
            <v>Closed</v>
          </cell>
          <cell r="D4813" t="str">
            <v>R - Paediatric Early Rehab/Mobilisation during InTensive Care</v>
          </cell>
          <cell r="E4813" t="str">
            <v>Gillian Colville</v>
          </cell>
          <cell r="F4813">
            <v>44135</v>
          </cell>
        </row>
        <row r="4814">
          <cell r="A4814" t="str">
            <v>13355-10</v>
          </cell>
          <cell r="B4814" t="str">
            <v>N</v>
          </cell>
          <cell r="C4814" t="str">
            <v>Active</v>
          </cell>
          <cell r="D4814" t="str">
            <v>R - CRTF Kirwan: The role of platelets in the innate inflammatory response to TB</v>
          </cell>
          <cell r="E4814" t="str">
            <v>Jonathan Samuel Friedland</v>
          </cell>
          <cell r="F4814">
            <v>44141</v>
          </cell>
        </row>
        <row r="4815">
          <cell r="A4815" t="str">
            <v>13356-10</v>
          </cell>
          <cell r="B4815" t="str">
            <v>N</v>
          </cell>
          <cell r="C4815" t="str">
            <v>Active</v>
          </cell>
          <cell r="D4815" t="str">
            <v>R- MAMA</v>
          </cell>
          <cell r="E4815" t="str">
            <v>Anna Louise Calvert</v>
          </cell>
          <cell r="F4815">
            <v>43819</v>
          </cell>
        </row>
        <row r="4816">
          <cell r="A4816" t="str">
            <v>13357-10</v>
          </cell>
          <cell r="B4816" t="str">
            <v>N</v>
          </cell>
          <cell r="C4816" t="str">
            <v>Active</v>
          </cell>
          <cell r="D4816" t="str">
            <v>R- Phase III: open-label randomized parallel  group active-controlled, multi-center study to evaluation the immunogenicity and describe safety of MenACYW</v>
          </cell>
          <cell r="E4816" t="str">
            <v>Paul Trafford Heath</v>
          </cell>
          <cell r="F4816">
            <v>44316</v>
          </cell>
        </row>
        <row r="4817">
          <cell r="A4817" t="str">
            <v>13358-10</v>
          </cell>
          <cell r="B4817" t="str">
            <v>N</v>
          </cell>
          <cell r="C4817" t="str">
            <v>Active</v>
          </cell>
          <cell r="D4817" t="str">
            <v>R - Impact of dureation of antibiotic therapy and of oral step-down to amoxicillin or co-amoxiclav on effectiveness, safety and selection of antimicrobial resistance in severe and very severe childhood community-acquired pneumonia (CAP):  (PediCAP Trial)</v>
          </cell>
          <cell r="E4817" t="str">
            <v>Paul Trafford Heath</v>
          </cell>
          <cell r="F4817">
            <v>45382</v>
          </cell>
        </row>
        <row r="4818">
          <cell r="A4818" t="str">
            <v>13359-10</v>
          </cell>
          <cell r="B4818" t="str">
            <v>N</v>
          </cell>
          <cell r="C4818" t="str">
            <v>Active</v>
          </cell>
          <cell r="D4818" t="str">
            <v>R - EFSD Albert Renold Travel Fellowship Programme 2019</v>
          </cell>
          <cell r="E4818" t="str">
            <v>Mohammed Taqui Hudda</v>
          </cell>
          <cell r="F4818">
            <v>43921</v>
          </cell>
        </row>
        <row r="4819">
          <cell r="A4819" t="str">
            <v>13360-10</v>
          </cell>
          <cell r="B4819" t="str">
            <v>N</v>
          </cell>
          <cell r="C4819" t="str">
            <v>Active</v>
          </cell>
          <cell r="D4819" t="str">
            <v>R- An Observational Cohort, Longitudinal, Natural History, Feasibility Study to Evaluate the Characteristics of Cytomegalovirus Shedding in CMV Seropositive Women Throughout Pregnancy (cCHIPS)</v>
          </cell>
          <cell r="E4819" t="str">
            <v>Paul Trafford Heath</v>
          </cell>
          <cell r="F4819">
            <v>44408</v>
          </cell>
        </row>
        <row r="4820">
          <cell r="A4820" t="str">
            <v>13361-10</v>
          </cell>
          <cell r="B4820" t="str">
            <v>N</v>
          </cell>
          <cell r="C4820" t="str">
            <v>Active</v>
          </cell>
          <cell r="D4820" t="str">
            <v>R Novel candidate genes underlying autosomal recessive neurodevelopmental disorders with intelectual disability</v>
          </cell>
          <cell r="E4820" t="str">
            <v>Yalda Jamshidi</v>
          </cell>
          <cell r="F4820">
            <v>43951</v>
          </cell>
        </row>
        <row r="4821">
          <cell r="A4821" t="str">
            <v>13362-10</v>
          </cell>
          <cell r="B4821" t="str">
            <v>N</v>
          </cell>
          <cell r="C4821" t="str">
            <v>Active</v>
          </cell>
          <cell r="D4821" t="str">
            <v>R - The efficacy and safety of two topical antiseptic solutions for skin disinfection prior to percutaneous central venous catheter insertion in preterm neonates: a feasibility study</v>
          </cell>
          <cell r="E4821" t="str">
            <v>Paul Trafford Heath</v>
          </cell>
          <cell r="F4821">
            <v>43585</v>
          </cell>
        </row>
        <row r="4822">
          <cell r="A4822" t="str">
            <v>13363-10</v>
          </cell>
          <cell r="B4822" t="str">
            <v>N</v>
          </cell>
          <cell r="C4822" t="str">
            <v>Active</v>
          </cell>
          <cell r="D4822" t="str">
            <v>R - Infectious causing deaths in UK neonatal units</v>
          </cell>
          <cell r="E4822" t="str">
            <v>Paul Trafford Heath</v>
          </cell>
          <cell r="F4822">
            <v>44469</v>
          </cell>
        </row>
        <row r="4823">
          <cell r="A4823" t="str">
            <v>13364-10</v>
          </cell>
          <cell r="B4823" t="str">
            <v>N</v>
          </cell>
          <cell r="C4823" t="str">
            <v>Active</v>
          </cell>
          <cell r="D4823" t="str">
            <v>R - Killer to healer: using tobacco to make antibodies for cancer immunotherapy</v>
          </cell>
          <cell r="E4823" t="str">
            <v>Yi Hui Teh</v>
          </cell>
          <cell r="F4823">
            <v>44042</v>
          </cell>
        </row>
        <row r="4824">
          <cell r="A4824" t="str">
            <v>22000-10</v>
          </cell>
          <cell r="B4824" t="str">
            <v>C</v>
          </cell>
          <cell r="C4824" t="str">
            <v>Closed</v>
          </cell>
          <cell r="D4824" t="str">
            <v>R - A randomised trial comparing two different weaning regimens for preterm infants under 28 weeks requiring nasal continuous positive airway pressure (nCPAP)</v>
          </cell>
          <cell r="E4824" t="str">
            <v>Sandra Adamson Calvert</v>
          </cell>
          <cell r="F4824">
            <v>40663</v>
          </cell>
        </row>
        <row r="4825">
          <cell r="A4825" t="str">
            <v>22001-10</v>
          </cell>
          <cell r="B4825" t="str">
            <v>C</v>
          </cell>
          <cell r="C4825" t="str">
            <v>Closed</v>
          </cell>
          <cell r="D4825" t="str">
            <v>R - Cryptococcal meningitis: fungicidal activity of high dose conventional and liposomal amphotericin B and pathophysiology and management of raised intracranial pressure</v>
          </cell>
          <cell r="E4825" t="str">
            <v>Thomas Stephen Harrison</v>
          </cell>
          <cell r="F4825">
            <v>41146</v>
          </cell>
        </row>
        <row r="4826">
          <cell r="A4826" t="str">
            <v>22002-10</v>
          </cell>
          <cell r="B4826" t="str">
            <v>C</v>
          </cell>
          <cell r="C4826" t="str">
            <v>Closed</v>
          </cell>
          <cell r="D4826" t="str">
            <v>R - The investigation and reversal of tumour tolerance The investigation and reversal of tumour tolerance The investigation and reversal of tumour tolerance</v>
          </cell>
          <cell r="E4826" t="str">
            <v>Angus George Dalgleish</v>
          </cell>
          <cell r="F4826">
            <v>40830</v>
          </cell>
        </row>
        <row r="4827">
          <cell r="A4827" t="str">
            <v>22003-10</v>
          </cell>
          <cell r="B4827" t="str">
            <v>C</v>
          </cell>
          <cell r="C4827" t="str">
            <v>Closed</v>
          </cell>
          <cell r="D4827" t="str">
            <v>R - Model of human catheter associated urinary tract infection (CAUTI)</v>
          </cell>
          <cell r="E4827" t="str">
            <v>Anthony Robert Milnes Coates</v>
          </cell>
          <cell r="F4827">
            <v>40983</v>
          </cell>
        </row>
        <row r="4828">
          <cell r="A4828" t="str">
            <v>22004-10</v>
          </cell>
          <cell r="B4828" t="str">
            <v>C</v>
          </cell>
          <cell r="C4828" t="str">
            <v>Closed</v>
          </cell>
          <cell r="D4828" t="str">
            <v>R - The Effectiveness of PECS communication training for non-verbal children with autism The Effectiveness of PECS communication training for non-verbal children with autism</v>
          </cell>
          <cell r="E4828" t="str">
            <v>Melanie Rose Monteiro</v>
          </cell>
          <cell r="F4828">
            <v>40663</v>
          </cell>
        </row>
        <row r="4829">
          <cell r="A4829" t="str">
            <v>22005-10</v>
          </cell>
          <cell r="B4829" t="str">
            <v>C</v>
          </cell>
          <cell r="C4829" t="str">
            <v>Closed</v>
          </cell>
          <cell r="D4829" t="str">
            <v>R - Haemopoietic stem cell biology in bone marrow failure</v>
          </cell>
          <cell r="E4829" t="str">
            <v>Frances Mary Gibson</v>
          </cell>
          <cell r="F4829">
            <v>41000</v>
          </cell>
        </row>
        <row r="4830">
          <cell r="A4830" t="str">
            <v>22006-10</v>
          </cell>
          <cell r="B4830" t="str">
            <v>C</v>
          </cell>
          <cell r="C4830" t="str">
            <v>Closed</v>
          </cell>
          <cell r="D4830" t="str">
            <v>R - The effects of zoledronic acid on intracelllular signalling pathways in prostate cancer cells</v>
          </cell>
          <cell r="E4830" t="str">
            <v>Helen Jane Boland</v>
          </cell>
          <cell r="F4830">
            <v>40983</v>
          </cell>
        </row>
        <row r="4831">
          <cell r="A4831" t="str">
            <v>22007-10</v>
          </cell>
          <cell r="B4831" t="str">
            <v>C</v>
          </cell>
          <cell r="C4831" t="str">
            <v>Closed</v>
          </cell>
          <cell r="D4831" t="str">
            <v>R - Pilot study into the mechanism of action heat shock protein inhibitionof inflammatory response</v>
          </cell>
          <cell r="E4831" t="str">
            <v>Anthony Robert Milnes Coates</v>
          </cell>
          <cell r="F4831">
            <v>41146</v>
          </cell>
        </row>
        <row r="4832">
          <cell r="A4832" t="str">
            <v>22008-10</v>
          </cell>
          <cell r="B4832" t="str">
            <v>C</v>
          </cell>
          <cell r="C4832" t="str">
            <v>Closed</v>
          </cell>
          <cell r="D4832" t="str">
            <v>R - Analysis of signalling mechanism through</v>
          </cell>
          <cell r="E4832" t="str">
            <v>Timothy John Chambers</v>
          </cell>
          <cell r="F4832">
            <v>40786</v>
          </cell>
        </row>
        <row r="4833">
          <cell r="A4833" t="str">
            <v>22009-10</v>
          </cell>
          <cell r="B4833" t="str">
            <v>C</v>
          </cell>
          <cell r="C4833" t="str">
            <v>Closed</v>
          </cell>
          <cell r="D4833" t="str">
            <v>R - Retention of older people in longitudinal studies</v>
          </cell>
          <cell r="E4833" t="str">
            <v>Gill Katherine Mein</v>
          </cell>
          <cell r="F4833">
            <v>40588</v>
          </cell>
        </row>
        <row r="4834">
          <cell r="A4834" t="str">
            <v>22010-10</v>
          </cell>
          <cell r="B4834" t="str">
            <v>N</v>
          </cell>
          <cell r="C4834" t="str">
            <v>Active</v>
          </cell>
          <cell r="D4834" t="str">
            <v>R - Exploring aspirations: Choice and parenthood in young people</v>
          </cell>
          <cell r="E4834" t="str">
            <v>Helen Jane Boland</v>
          </cell>
          <cell r="F4834">
            <v>43100</v>
          </cell>
        </row>
        <row r="4835">
          <cell r="A4835" t="str">
            <v>22011-10</v>
          </cell>
          <cell r="B4835" t="str">
            <v>C</v>
          </cell>
          <cell r="C4835" t="str">
            <v>Closed</v>
          </cell>
          <cell r="D4835" t="str">
            <v>R - BDF Newlife MRes Studentship</v>
          </cell>
          <cell r="E4835" t="str">
            <v>Emma Baple</v>
          </cell>
          <cell r="F4835">
            <v>41896</v>
          </cell>
        </row>
        <row r="4836">
          <cell r="A4836" t="str">
            <v>22012-10</v>
          </cell>
          <cell r="B4836" t="str">
            <v>C</v>
          </cell>
          <cell r="C4836" t="str">
            <v>Closed</v>
          </cell>
          <cell r="D4836" t="str">
            <v>R - Alcohol screening &amp; brief interventions pilots</v>
          </cell>
          <cell r="E4836" t="str">
            <v>Helen Jane Boland</v>
          </cell>
          <cell r="F4836">
            <v>41136</v>
          </cell>
        </row>
        <row r="4837">
          <cell r="A4837" t="str">
            <v>22013-10</v>
          </cell>
          <cell r="B4837" t="str">
            <v>C</v>
          </cell>
          <cell r="C4837" t="str">
            <v>Closed</v>
          </cell>
          <cell r="D4837" t="str">
            <v>R - The proteomic signature of hepatic fibrosis in chronic hepatitis C</v>
          </cell>
          <cell r="E4837" t="str">
            <v>Stephanie Janet Hazlehurst</v>
          </cell>
          <cell r="F4837">
            <v>41136</v>
          </cell>
        </row>
        <row r="4838">
          <cell r="A4838" t="str">
            <v>22014-10</v>
          </cell>
          <cell r="B4838" t="str">
            <v>C</v>
          </cell>
          <cell r="C4838" t="str">
            <v>Closed</v>
          </cell>
          <cell r="D4838" t="str">
            <v>R - Nat Contingency Dev of NIHR Hyperacute</v>
          </cell>
          <cell r="E4838" t="str">
            <v>Stephanie Janet Hazlehurst</v>
          </cell>
          <cell r="F4838">
            <v>41882</v>
          </cell>
        </row>
        <row r="4839">
          <cell r="A4839" t="str">
            <v>22014-11</v>
          </cell>
          <cell r="B4839" t="str">
            <v>C</v>
          </cell>
          <cell r="C4839" t="str">
            <v>Closed</v>
          </cell>
          <cell r="D4839" t="str">
            <v>R - Subcontract with King´s College London</v>
          </cell>
          <cell r="E4839" t="str">
            <v>Susan Gaye Hadfield</v>
          </cell>
          <cell r="F4839">
            <v>41866</v>
          </cell>
        </row>
        <row r="4840">
          <cell r="A4840" t="str">
            <v>22014-12</v>
          </cell>
          <cell r="B4840" t="str">
            <v>C</v>
          </cell>
          <cell r="C4840" t="str">
            <v>Closed</v>
          </cell>
          <cell r="D4840" t="str">
            <v>R - SGUL Nat Contingency Dev of NIHR Hyperacute</v>
          </cell>
          <cell r="E4840" t="str">
            <v>Stephanie Janet Hazlehurst</v>
          </cell>
          <cell r="F4840">
            <v>42155</v>
          </cell>
        </row>
        <row r="4841">
          <cell r="A4841" t="str">
            <v>22015-10</v>
          </cell>
          <cell r="B4841" t="str">
            <v>C</v>
          </cell>
          <cell r="C4841" t="str">
            <v>Closed</v>
          </cell>
          <cell r="D4841" t="str">
            <v>R - NHS Recharge - UKSCIRN</v>
          </cell>
          <cell r="E4841" t="str">
            <v>Marios Papadopoulos</v>
          </cell>
          <cell r="F4841">
            <v>41517</v>
          </cell>
        </row>
        <row r="4842">
          <cell r="A4842" t="str">
            <v>22016-10</v>
          </cell>
          <cell r="B4842" t="str">
            <v>C</v>
          </cell>
          <cell r="C4842" t="str">
            <v>Closed</v>
          </cell>
          <cell r="D4842" t="str">
            <v>R - British women´s heart &amp; health study 2009-2012: causes and consequences of cardiovascular disease</v>
          </cell>
          <cell r="E4842" t="str">
            <v>Peter Hynes Whincup</v>
          </cell>
          <cell r="F4842">
            <v>41263</v>
          </cell>
        </row>
        <row r="4843">
          <cell r="A4843" t="str">
            <v>22017-10</v>
          </cell>
          <cell r="B4843" t="str">
            <v>C</v>
          </cell>
          <cell r="C4843" t="str">
            <v>Closed</v>
          </cell>
          <cell r="D4843" t="str">
            <v>R - VENoMYC - Veterinary Network of Laboratories Researching into Improved Diagnosis and Epidemiology of Mycobacterial Diseases</v>
          </cell>
          <cell r="E4843" t="str">
            <v>Timothy John Bull</v>
          </cell>
          <cell r="F4843">
            <v>41146</v>
          </cell>
        </row>
        <row r="4844">
          <cell r="A4844" t="str">
            <v>22018-10</v>
          </cell>
          <cell r="B4844" t="str">
            <v>C</v>
          </cell>
          <cell r="C4844" t="str">
            <v>Closed</v>
          </cell>
          <cell r="D4844" t="str">
            <v>R - MM-TB - Molecular markers of M. tuberculosis early interactions with host phagocytes</v>
          </cell>
          <cell r="E4844" t="str">
            <v>Philip David Butcher</v>
          </cell>
          <cell r="F4844">
            <v>40709</v>
          </cell>
        </row>
        <row r="4845">
          <cell r="A4845" t="str">
            <v>22019-10</v>
          </cell>
          <cell r="B4845" t="str">
            <v>C</v>
          </cell>
          <cell r="C4845" t="str">
            <v>Closed</v>
          </cell>
          <cell r="D4845" t="str">
            <v>R - PLANTIRABIES - Generation of new anti-rabies antibodies for post exposure prophylaxis and production in plants</v>
          </cell>
          <cell r="E4845" t="str">
            <v>Julian Ma</v>
          </cell>
          <cell r="F4845">
            <v>41289</v>
          </cell>
        </row>
        <row r="4846">
          <cell r="A4846" t="str">
            <v>22020-10</v>
          </cell>
          <cell r="B4846" t="str">
            <v>C</v>
          </cell>
          <cell r="C4846" t="str">
            <v>Closed</v>
          </cell>
          <cell r="D4846" t="str">
            <v>R - SpasticModelas-Genetic models of chronic neuronal degeneration causing hereditary spastic paraplegia</v>
          </cell>
          <cell r="E4846" t="str">
            <v>Andrew Harry Crosby</v>
          </cell>
          <cell r="F4846">
            <v>41104</v>
          </cell>
        </row>
        <row r="4847">
          <cell r="A4847" t="str">
            <v>22021-10</v>
          </cell>
          <cell r="B4847" t="str">
            <v>C</v>
          </cell>
          <cell r="C4847" t="str">
            <v>Closed</v>
          </cell>
          <cell r="D4847" t="str">
            <v>R - European vascular genomics network</v>
          </cell>
          <cell r="E4847" t="str">
            <v>Stephanie Janet Hazlehurst</v>
          </cell>
          <cell r="F4847">
            <v>41507</v>
          </cell>
        </row>
        <row r="4848">
          <cell r="A4848" t="str">
            <v>22022-10</v>
          </cell>
          <cell r="B4848" t="str">
            <v>C</v>
          </cell>
          <cell r="C4848" t="str">
            <v>Closed</v>
          </cell>
          <cell r="D4848" t="str">
            <v>R - Allergyflora - Impact of intestinal microflora on allergy development</v>
          </cell>
          <cell r="E4848" t="str">
            <v>Anthony Robert Milnes Coates</v>
          </cell>
          <cell r="F4848">
            <v>41074</v>
          </cell>
        </row>
        <row r="4849">
          <cell r="A4849" t="str">
            <v>22023-10</v>
          </cell>
          <cell r="B4849" t="str">
            <v>C</v>
          </cell>
          <cell r="C4849" t="str">
            <v>Closed</v>
          </cell>
          <cell r="D4849" t="str">
            <v>R - Allergyflora - Impact of intestinal microflora on allergy development</v>
          </cell>
          <cell r="E4849" t="str">
            <v>David Peter Strachan</v>
          </cell>
          <cell r="F4849">
            <v>41136</v>
          </cell>
        </row>
        <row r="4850">
          <cell r="A4850" t="str">
            <v>22024-10</v>
          </cell>
          <cell r="B4850" t="str">
            <v>C</v>
          </cell>
          <cell r="C4850" t="str">
            <v>Closed</v>
          </cell>
          <cell r="D4850" t="str">
            <v>R - NucSys: Systems biology of nuclear receptors: A nutrigenomics approach to age-related diseases</v>
          </cell>
          <cell r="E4850" t="str">
            <v>Stephanie Janet Hazlehurst</v>
          </cell>
          <cell r="F4850">
            <v>41507</v>
          </cell>
        </row>
        <row r="4851">
          <cell r="A4851" t="str">
            <v>22025-10</v>
          </cell>
          <cell r="B4851" t="str">
            <v>C</v>
          </cell>
          <cell r="C4851" t="str">
            <v>Closed</v>
          </cell>
          <cell r="D4851" t="str">
            <v>R - Contained Molecular Farming - Controllable contained systems for high yield and consistency</v>
          </cell>
          <cell r="E4851" t="str">
            <v>Julian Ma</v>
          </cell>
          <cell r="F4851">
            <v>41866</v>
          </cell>
        </row>
        <row r="4852">
          <cell r="A4852" t="str">
            <v>22026-10</v>
          </cell>
          <cell r="B4852" t="str">
            <v>C</v>
          </cell>
          <cell r="C4852" t="str">
            <v>Closed</v>
          </cell>
          <cell r="D4852" t="str">
            <v>R - Pilot study to determine the safety and tolerability of CC-5013 (An analogue of thalidomide) in cancer patients</v>
          </cell>
          <cell r="E4852" t="str">
            <v>Angus George Dalgleish</v>
          </cell>
          <cell r="F4852">
            <v>41000</v>
          </cell>
        </row>
        <row r="4853">
          <cell r="A4853" t="str">
            <v>22028-10</v>
          </cell>
          <cell r="B4853" t="str">
            <v>C</v>
          </cell>
          <cell r="C4853" t="str">
            <v>Closed</v>
          </cell>
          <cell r="D4853" t="str">
            <v>R - Phenotyping of cardiac aneurysm by metabolomic studies</v>
          </cell>
          <cell r="E4853" t="str">
            <v>Matthew Merfyn Thompson</v>
          </cell>
          <cell r="F4853">
            <v>41136</v>
          </cell>
        </row>
        <row r="4854">
          <cell r="A4854" t="str">
            <v>22029-10</v>
          </cell>
          <cell r="B4854" t="str">
            <v>C</v>
          </cell>
          <cell r="C4854" t="str">
            <v>Closed</v>
          </cell>
          <cell r="D4854" t="str">
            <v>R - Salary for Clinical Research Fellow</v>
          </cell>
          <cell r="E4854" t="str">
            <v>Melanie Rose Monteiro</v>
          </cell>
          <cell r="F4854">
            <v>40983</v>
          </cell>
        </row>
        <row r="4855">
          <cell r="A4855" t="str">
            <v>22030-10</v>
          </cell>
          <cell r="B4855" t="str">
            <v>C</v>
          </cell>
          <cell r="C4855" t="str">
            <v>Closed</v>
          </cell>
          <cell r="D4855" t="str">
            <v>R - PCV13 Sickle Cell Study</v>
          </cell>
          <cell r="E4855" t="str">
            <v>Paul Trafford Heath</v>
          </cell>
          <cell r="F4855">
            <v>41374</v>
          </cell>
        </row>
        <row r="4856">
          <cell r="A4856" t="str">
            <v>22031-10</v>
          </cell>
          <cell r="B4856" t="str">
            <v>C</v>
          </cell>
          <cell r="C4856" t="str">
            <v>Closed</v>
          </cell>
          <cell r="D4856" t="str">
            <v>R - Visiting Scientist - Ms S Richard</v>
          </cell>
          <cell r="E4856" t="str">
            <v>David Ceri Davies</v>
          </cell>
          <cell r="F4856">
            <v>40588</v>
          </cell>
        </row>
        <row r="4857">
          <cell r="A4857" t="str">
            <v>22032-10</v>
          </cell>
          <cell r="B4857" t="str">
            <v>C</v>
          </cell>
          <cell r="C4857" t="str">
            <v>Closed</v>
          </cell>
          <cell r="D4857" t="str">
            <v>R - ATMOSPHERE</v>
          </cell>
          <cell r="E4857" t="str">
            <v>Lisa Anderson</v>
          </cell>
          <cell r="F4857">
            <v>41305</v>
          </cell>
        </row>
        <row r="4858">
          <cell r="A4858" t="str">
            <v>22033-10</v>
          </cell>
          <cell r="B4858" t="str">
            <v>C</v>
          </cell>
          <cell r="C4858" t="str">
            <v>Closed</v>
          </cell>
          <cell r="D4858" t="str">
            <v>R - ECHO CRT</v>
          </cell>
          <cell r="E4858" t="str">
            <v>Lisa Anderson</v>
          </cell>
          <cell r="F4858">
            <v>41305</v>
          </cell>
        </row>
        <row r="4859">
          <cell r="A4859" t="str">
            <v>22034-10</v>
          </cell>
          <cell r="B4859" t="str">
            <v>C</v>
          </cell>
          <cell r="C4859" t="str">
            <v>Closed</v>
          </cell>
          <cell r="D4859" t="str">
            <v>R - Educational grant</v>
          </cell>
          <cell r="E4859" t="str">
            <v>Dr E Rowland</v>
          </cell>
          <cell r="F4859">
            <v>40983</v>
          </cell>
        </row>
        <row r="4860">
          <cell r="A4860" t="str">
            <v>22035-10</v>
          </cell>
          <cell r="B4860" t="str">
            <v>C</v>
          </cell>
          <cell r="C4860" t="str">
            <v>Closed</v>
          </cell>
          <cell r="D4860" t="str">
            <v>R - Dimandelic acid ethers as topical microbicides for HIV</v>
          </cell>
          <cell r="E4860" t="str">
            <v>Robin John Shattock</v>
          </cell>
          <cell r="F4860">
            <v>40588</v>
          </cell>
        </row>
        <row r="4861">
          <cell r="A4861" t="str">
            <v>22036-10</v>
          </cell>
          <cell r="B4861" t="str">
            <v>C</v>
          </cell>
          <cell r="C4861" t="str">
            <v>Closed</v>
          </cell>
          <cell r="D4861" t="str">
            <v>R - Entry inhibitors as topical microbiocides against HIV-1</v>
          </cell>
          <cell r="E4861" t="str">
            <v>Robin John Shattock</v>
          </cell>
          <cell r="F4861">
            <v>41074</v>
          </cell>
        </row>
        <row r="4862">
          <cell r="A4862" t="str">
            <v>22037-10</v>
          </cell>
          <cell r="B4862" t="str">
            <v>C</v>
          </cell>
          <cell r="C4862" t="str">
            <v>Closed</v>
          </cell>
          <cell r="D4862" t="str">
            <v>R - Colorectal responses to HIV-1 and modulation by microbicides</v>
          </cell>
          <cell r="E4862" t="str">
            <v>Stephanie Janet Hazlehurst</v>
          </cell>
          <cell r="F4862">
            <v>41507</v>
          </cell>
        </row>
        <row r="4863">
          <cell r="A4863" t="str">
            <v>22038-10</v>
          </cell>
          <cell r="B4863" t="str">
            <v>C</v>
          </cell>
          <cell r="C4863" t="str">
            <v>Closed</v>
          </cell>
          <cell r="D4863" t="str">
            <v>R - #Q-1102; reproducibility study on use of ex-vivo labeled leukocytes for assessment of lung inflammation in patients with stable and exacerbating chronic obstructive pulmonary disease (COPD)</v>
          </cell>
          <cell r="E4863" t="str">
            <v>Emma Harriet Baker</v>
          </cell>
          <cell r="F4863">
            <v>41000</v>
          </cell>
        </row>
        <row r="4864">
          <cell r="A4864" t="str">
            <v>22039-10</v>
          </cell>
          <cell r="B4864" t="str">
            <v>C</v>
          </cell>
          <cell r="C4864" t="str">
            <v>Closed</v>
          </cell>
          <cell r="D4864" t="str">
            <v>R - Use of Ex-vivo labeled neutrophils for assessment of lung inflammation in patients with Chronic Obstructive Pulmonary Disease (COPD)</v>
          </cell>
          <cell r="E4864" t="str">
            <v>Emma Harriet Baker</v>
          </cell>
          <cell r="F4864">
            <v>41136</v>
          </cell>
        </row>
        <row r="4865">
          <cell r="A4865" t="str">
            <v>22040-10</v>
          </cell>
          <cell r="B4865" t="str">
            <v>C</v>
          </cell>
          <cell r="C4865" t="str">
            <v>Closed</v>
          </cell>
          <cell r="D4865" t="str">
            <v>R - RSV Vaccine Study</v>
          </cell>
          <cell r="E4865" t="str">
            <v>Paul Trafford Heath</v>
          </cell>
          <cell r="F4865">
            <v>41516</v>
          </cell>
        </row>
        <row r="4866">
          <cell r="A4866" t="str">
            <v>22041-10</v>
          </cell>
          <cell r="B4866" t="str">
            <v>C</v>
          </cell>
          <cell r="C4866" t="str">
            <v>Closed</v>
          </cell>
          <cell r="D4866" t="str">
            <v>R - HIV/AIDS Research &amp; Development Infrastructure Support</v>
          </cell>
          <cell r="E4866" t="str">
            <v>Robin John Shattock</v>
          </cell>
          <cell r="F4866">
            <v>41152</v>
          </cell>
        </row>
        <row r="4867">
          <cell r="A4867" t="str">
            <v>22042-10</v>
          </cell>
          <cell r="B4867" t="str">
            <v>C</v>
          </cell>
          <cell r="C4867" t="str">
            <v>Closed</v>
          </cell>
          <cell r="D4867" t="str">
            <v>R - Scoliosis Research Dr Anne Child</v>
          </cell>
          <cell r="E4867" t="str">
            <v>Anne Hawthorne Child</v>
          </cell>
          <cell r="F4867">
            <v>40747</v>
          </cell>
        </row>
        <row r="4868">
          <cell r="A4868" t="str">
            <v>22043-10</v>
          </cell>
          <cell r="B4868" t="str">
            <v>C</v>
          </cell>
          <cell r="C4868" t="str">
            <v>Closed</v>
          </cell>
          <cell r="D4868" t="str">
            <v>R - Misc Funds</v>
          </cell>
          <cell r="E4868" t="str">
            <v>Derek Gordon Cook</v>
          </cell>
          <cell r="F4868">
            <v>41507</v>
          </cell>
        </row>
        <row r="4869">
          <cell r="A4869" t="str">
            <v>BIO2</v>
          </cell>
          <cell r="B4869" t="str">
            <v>C</v>
          </cell>
          <cell r="C4869" t="str">
            <v>Closed</v>
          </cell>
          <cell r="D4869" t="str">
            <v>BioMedScience BSc Year 1 and 2</v>
          </cell>
          <cell r="E4869" t="str">
            <v>Mr M A Smith</v>
          </cell>
          <cell r="F4869">
            <v>73050</v>
          </cell>
        </row>
        <row r="4870">
          <cell r="A4870" t="str">
            <v>BIOINT</v>
          </cell>
          <cell r="B4870" t="str">
            <v>C</v>
          </cell>
          <cell r="C4870" t="str">
            <v>Closed</v>
          </cell>
          <cell r="D4870" t="str">
            <v>Intercalated BSc/BioMedScience BSc Year 3</v>
          </cell>
          <cell r="E4870" t="str">
            <v>Mr M A Smith</v>
          </cell>
          <cell r="F4870">
            <v>73050</v>
          </cell>
        </row>
        <row r="4871">
          <cell r="A4871" t="str">
            <v>CBHCP</v>
          </cell>
          <cell r="B4871" t="str">
            <v>N</v>
          </cell>
          <cell r="C4871" t="str">
            <v>Active</v>
          </cell>
          <cell r="D4871" t="str">
            <v>Health Care Practice (Credit Bearing)</v>
          </cell>
          <cell r="E4871" t="str">
            <v>Susan Anne McPheat</v>
          </cell>
          <cell r="F4871">
            <v>73050</v>
          </cell>
        </row>
        <row r="4872">
          <cell r="A4872" t="str">
            <v>CPDCRED</v>
          </cell>
          <cell r="B4872" t="str">
            <v>C</v>
          </cell>
          <cell r="C4872" t="str">
            <v>Closed</v>
          </cell>
          <cell r="D4872" t="str">
            <v>CPD Credits</v>
          </cell>
          <cell r="E4872" t="str">
            <v>Mr M A Smith</v>
          </cell>
          <cell r="F4872">
            <v>73050</v>
          </cell>
        </row>
        <row r="4873">
          <cell r="A4873" t="str">
            <v>IFP</v>
          </cell>
          <cell r="B4873" t="str">
            <v>C</v>
          </cell>
          <cell r="C4873" t="str">
            <v>Closed</v>
          </cell>
          <cell r="D4873" t="str">
            <v>Inter-professional Foundation Program</v>
          </cell>
          <cell r="E4873" t="str">
            <v>Mr M A Smith</v>
          </cell>
          <cell r="F4873">
            <v>73050</v>
          </cell>
        </row>
        <row r="4874">
          <cell r="A4874" t="str">
            <v>MED</v>
          </cell>
          <cell r="B4874" t="str">
            <v>C</v>
          </cell>
          <cell r="C4874" t="str">
            <v>Closed</v>
          </cell>
          <cell r="D4874" t="str">
            <v>MBBS Medicine</v>
          </cell>
          <cell r="E4874" t="str">
            <v>Mr M A Smith</v>
          </cell>
          <cell r="F4874">
            <v>73050</v>
          </cell>
        </row>
        <row r="4875">
          <cell r="A4875" t="str">
            <v>MPHARM</v>
          </cell>
          <cell r="B4875" t="str">
            <v>C</v>
          </cell>
          <cell r="C4875" t="str">
            <v>Closed</v>
          </cell>
          <cell r="D4875" t="str">
            <v>MPharm</v>
          </cell>
          <cell r="E4875" t="str">
            <v>Mr M A Smith</v>
          </cell>
          <cell r="F4875">
            <v>73050</v>
          </cell>
        </row>
        <row r="4876">
          <cell r="A4876" t="str">
            <v>N/A</v>
          </cell>
          <cell r="B4876" t="str">
            <v>C</v>
          </cell>
          <cell r="C4876" t="str">
            <v>Closed</v>
          </cell>
          <cell r="D4876" t="str">
            <v>Not Course Related</v>
          </cell>
          <cell r="E4876" t="str">
            <v>Mr M A Smith</v>
          </cell>
          <cell r="F4876">
            <v>73050</v>
          </cell>
        </row>
        <row r="4877">
          <cell r="A4877" t="str">
            <v>OTHER</v>
          </cell>
          <cell r="B4877" t="str">
            <v>C</v>
          </cell>
          <cell r="C4877" t="str">
            <v>Closed</v>
          </cell>
          <cell r="D4877" t="str">
            <v>Other Course</v>
          </cell>
          <cell r="E4877" t="str">
            <v>Mr M A Smith</v>
          </cell>
          <cell r="F4877">
            <v>73050</v>
          </cell>
        </row>
        <row r="4878">
          <cell r="A4878" t="str">
            <v>PG</v>
          </cell>
          <cell r="B4878" t="str">
            <v>C</v>
          </cell>
          <cell r="C4878" t="str">
            <v>Closed</v>
          </cell>
          <cell r="D4878" t="str">
            <v>Postgraduate Core Modules</v>
          </cell>
          <cell r="E4878" t="str">
            <v>Mr M A Smith</v>
          </cell>
          <cell r="F4878">
            <v>73050</v>
          </cell>
        </row>
        <row r="4879">
          <cell r="A4879" t="str">
            <v>PGCSCF</v>
          </cell>
          <cell r="B4879" t="str">
            <v>N</v>
          </cell>
          <cell r="C4879" t="str">
            <v>Active</v>
          </cell>
          <cell r="D4879" t="str">
            <v>PG Certificate in Sports Cardiology - Full Time</v>
          </cell>
          <cell r="E4879" t="str">
            <v>Susan Anne McPheat</v>
          </cell>
          <cell r="F4879">
            <v>73050</v>
          </cell>
        </row>
        <row r="4880">
          <cell r="A4880" t="str">
            <v>PGCSCP</v>
          </cell>
          <cell r="B4880" t="str">
            <v>N</v>
          </cell>
          <cell r="C4880" t="str">
            <v>Active</v>
          </cell>
          <cell r="D4880" t="str">
            <v>PG Certificate in Sports Cardiology - Part Time</v>
          </cell>
          <cell r="E4880" t="str">
            <v>Susan Anne McPheat</v>
          </cell>
          <cell r="F4880">
            <v>73050</v>
          </cell>
        </row>
        <row r="4881">
          <cell r="A4881" t="str">
            <v>PGDSCF</v>
          </cell>
          <cell r="B4881" t="str">
            <v>N</v>
          </cell>
          <cell r="C4881" t="str">
            <v>Active</v>
          </cell>
          <cell r="D4881" t="str">
            <v>PG Diploma in Sports Cardiology - Full Time</v>
          </cell>
          <cell r="E4881" t="str">
            <v>Susan Anne McPheat</v>
          </cell>
          <cell r="F4881">
            <v>73050</v>
          </cell>
        </row>
        <row r="4882">
          <cell r="A4882" t="str">
            <v>PGDSCP</v>
          </cell>
          <cell r="B4882" t="str">
            <v>N</v>
          </cell>
          <cell r="C4882" t="str">
            <v>Active</v>
          </cell>
          <cell r="D4882" t="str">
            <v>PG Diploma in Sports Cardiology - Part Time</v>
          </cell>
          <cell r="E4882" t="str">
            <v>Susan Anne McPheat</v>
          </cell>
          <cell r="F4882">
            <v>73050</v>
          </cell>
        </row>
        <row r="4883">
          <cell r="A4883" t="str">
            <v>PRHMDR</v>
          </cell>
          <cell r="B4883" t="str">
            <v>N</v>
          </cell>
          <cell r="C4883" t="str">
            <v>Active</v>
          </cell>
          <cell r="D4883" t="str">
            <v>Doctor of Medicine (Research) part-time</v>
          </cell>
          <cell r="E4883" t="str">
            <v>Susan Anne McPheat</v>
          </cell>
          <cell r="F4883">
            <v>73050</v>
          </cell>
        </row>
        <row r="4884">
          <cell r="A4884" t="str">
            <v>PRHMDRF</v>
          </cell>
          <cell r="B4884" t="str">
            <v>N</v>
          </cell>
          <cell r="C4884" t="str">
            <v>Active</v>
          </cell>
          <cell r="D4884" t="str">
            <v>Doctor of Medicine (Research) Full-time</v>
          </cell>
          <cell r="E4884" t="str">
            <v>Susan Anne McPheat</v>
          </cell>
          <cell r="F4884">
            <v>73050</v>
          </cell>
        </row>
        <row r="4885">
          <cell r="A4885" t="str">
            <v>PRHMED</v>
          </cell>
          <cell r="B4885" t="str">
            <v>N</v>
          </cell>
          <cell r="C4885" t="str">
            <v>Active</v>
          </cell>
          <cell r="D4885" t="str">
            <v>Doctor of Medicine</v>
          </cell>
          <cell r="E4885" t="str">
            <v>Susan Anne McPheat</v>
          </cell>
          <cell r="F4885">
            <v>73050</v>
          </cell>
        </row>
        <row r="4886">
          <cell r="A4886" t="str">
            <v>PRHRES</v>
          </cell>
          <cell r="B4886" t="str">
            <v>N</v>
          </cell>
          <cell r="C4886" t="str">
            <v>Active</v>
          </cell>
          <cell r="D4886" t="str">
            <v>PhD Research</v>
          </cell>
          <cell r="E4886" t="str">
            <v>Susan Anne McPheat</v>
          </cell>
          <cell r="F4886">
            <v>73050</v>
          </cell>
        </row>
        <row r="4887">
          <cell r="A4887" t="str">
            <v>PRHRESF</v>
          </cell>
          <cell r="B4887" t="str">
            <v>N</v>
          </cell>
          <cell r="C4887" t="str">
            <v>Active</v>
          </cell>
          <cell r="D4887" t="str">
            <v>PhD Research Full Time</v>
          </cell>
          <cell r="E4887" t="str">
            <v>Susan Anne McPheat</v>
          </cell>
          <cell r="F4887">
            <v>73050</v>
          </cell>
        </row>
        <row r="4888">
          <cell r="A4888" t="str">
            <v>PRHRESP</v>
          </cell>
          <cell r="B4888" t="str">
            <v>N</v>
          </cell>
          <cell r="C4888" t="str">
            <v>Active</v>
          </cell>
          <cell r="D4888" t="str">
            <v>PhD Research Part Time</v>
          </cell>
          <cell r="E4888" t="str">
            <v>Susan Anne McPheat</v>
          </cell>
          <cell r="F4888">
            <v>73050</v>
          </cell>
        </row>
        <row r="4889">
          <cell r="A4889" t="str">
            <v>PRHREST</v>
          </cell>
          <cell r="B4889" t="str">
            <v>N</v>
          </cell>
          <cell r="C4889" t="str">
            <v>Active</v>
          </cell>
          <cell r="D4889" t="str">
            <v>PhD Research Two Thirds</v>
          </cell>
          <cell r="E4889" t="str">
            <v>Susan Anne McPheat</v>
          </cell>
          <cell r="F4889">
            <v>73050</v>
          </cell>
        </row>
        <row r="4890">
          <cell r="A4890" t="str">
            <v>PRHSUR</v>
          </cell>
          <cell r="B4890" t="str">
            <v>C</v>
          </cell>
          <cell r="C4890" t="str">
            <v>Closed</v>
          </cell>
          <cell r="D4890" t="str">
            <v>Master of Surgery</v>
          </cell>
          <cell r="E4890" t="str">
            <v>Mr M A Smith</v>
          </cell>
          <cell r="F4890">
            <v>73050</v>
          </cell>
        </row>
        <row r="4891">
          <cell r="A4891" t="str">
            <v>PRSWAN</v>
          </cell>
          <cell r="B4891" t="str">
            <v>C</v>
          </cell>
          <cell r="C4891" t="str">
            <v>Closed</v>
          </cell>
          <cell r="D4891" t="str">
            <v>SWAN Research Student</v>
          </cell>
          <cell r="E4891" t="str">
            <v>Mr M A Smith</v>
          </cell>
          <cell r="F4891">
            <v>73050</v>
          </cell>
        </row>
        <row r="4892">
          <cell r="A4892" t="str">
            <v>PTCEXHF</v>
          </cell>
          <cell r="B4892" t="str">
            <v>N</v>
          </cell>
          <cell r="C4892" t="str">
            <v>Active</v>
          </cell>
          <cell r="D4892" t="str">
            <v>PG Cert  Applied Exercise for Health - FT</v>
          </cell>
          <cell r="E4892" t="str">
            <v>Susan Anne McPheat</v>
          </cell>
          <cell r="F4892">
            <v>73050</v>
          </cell>
        </row>
        <row r="4893">
          <cell r="A4893" t="str">
            <v>PTCEXHP</v>
          </cell>
          <cell r="B4893" t="str">
            <v>N</v>
          </cell>
          <cell r="C4893" t="str">
            <v>Active</v>
          </cell>
          <cell r="D4893" t="str">
            <v>PG Cert  Applied Exercise for Health - PT</v>
          </cell>
          <cell r="E4893" t="str">
            <v>Susan Anne McPheat</v>
          </cell>
          <cell r="F4893">
            <v>73050</v>
          </cell>
        </row>
        <row r="4894">
          <cell r="A4894" t="str">
            <v>PTCGHF</v>
          </cell>
          <cell r="B4894" t="str">
            <v>N</v>
          </cell>
          <cell r="C4894" t="str">
            <v>Active</v>
          </cell>
          <cell r="D4894" t="str">
            <v>Postgraduate Certificate in Global Health FT</v>
          </cell>
          <cell r="E4894" t="str">
            <v>Susan Anne McPheat</v>
          </cell>
          <cell r="F4894">
            <v>73050</v>
          </cell>
        </row>
        <row r="4895">
          <cell r="A4895" t="str">
            <v>PTCGHP</v>
          </cell>
          <cell r="B4895" t="str">
            <v>N</v>
          </cell>
          <cell r="C4895" t="str">
            <v>Active</v>
          </cell>
          <cell r="D4895" t="str">
            <v>Postgraduate Certificate in Global Health PT</v>
          </cell>
          <cell r="E4895" t="str">
            <v>Susan Anne McPheat</v>
          </cell>
          <cell r="F4895">
            <v>73050</v>
          </cell>
        </row>
        <row r="4896">
          <cell r="A4896" t="str">
            <v>PTCGMF</v>
          </cell>
          <cell r="B4896" t="str">
            <v>N</v>
          </cell>
          <cell r="C4896" t="str">
            <v>Active</v>
          </cell>
          <cell r="D4896" t="str">
            <v>PG Certificate Genetic Medicine Full Time</v>
          </cell>
          <cell r="E4896" t="str">
            <v>Susan Anne McPheat</v>
          </cell>
          <cell r="F4896">
            <v>73050</v>
          </cell>
        </row>
        <row r="4897">
          <cell r="A4897" t="str">
            <v>PTCGMP</v>
          </cell>
          <cell r="B4897" t="str">
            <v>N</v>
          </cell>
          <cell r="C4897" t="str">
            <v>Active</v>
          </cell>
          <cell r="D4897" t="str">
            <v>PG Certificate Genetic Medicine Part Time</v>
          </cell>
          <cell r="E4897" t="str">
            <v>Susan Anne McPheat</v>
          </cell>
          <cell r="F4897">
            <v>73050</v>
          </cell>
        </row>
        <row r="4898">
          <cell r="A4898" t="str">
            <v>PTCGMPH</v>
          </cell>
          <cell r="B4898" t="str">
            <v>N</v>
          </cell>
          <cell r="C4898" t="str">
            <v>Active</v>
          </cell>
          <cell r="D4898" t="str">
            <v>PG Certificate Genomic Medicine Part time (HEFCE)</v>
          </cell>
          <cell r="E4898" t="str">
            <v>Susan Anne McPheat</v>
          </cell>
          <cell r="F4898">
            <v>73050</v>
          </cell>
        </row>
        <row r="4899">
          <cell r="A4899" t="str">
            <v>PTCHBE</v>
          </cell>
          <cell r="B4899" t="str">
            <v>N</v>
          </cell>
          <cell r="C4899" t="str">
            <v>Active</v>
          </cell>
          <cell r="D4899" t="str">
            <v>PG Cert. Healthcare &amp; Biomedical Education</v>
          </cell>
          <cell r="E4899" t="str">
            <v>Susan Anne McPheat</v>
          </cell>
          <cell r="F4899">
            <v>73050</v>
          </cell>
        </row>
        <row r="4900">
          <cell r="A4900" t="str">
            <v>PTCHBE_R</v>
          </cell>
          <cell r="B4900" t="str">
            <v>N</v>
          </cell>
          <cell r="C4900" t="str">
            <v>Active</v>
          </cell>
          <cell r="D4900" t="str">
            <v>PG Cert in Healthcare and Biomedical Education</v>
          </cell>
          <cell r="E4900" t="str">
            <v>Susan Anne McPheat</v>
          </cell>
          <cell r="F4900">
            <v>73050</v>
          </cell>
        </row>
        <row r="4901">
          <cell r="A4901" t="str">
            <v>PTCHCE</v>
          </cell>
          <cell r="B4901" t="str">
            <v>C</v>
          </cell>
          <cell r="C4901" t="str">
            <v>Closed</v>
          </cell>
          <cell r="D4901" t="str">
            <v>PG Cert Health Care Education</v>
          </cell>
          <cell r="E4901" t="str">
            <v>Mr M A Smith</v>
          </cell>
          <cell r="F4901">
            <v>73050</v>
          </cell>
        </row>
        <row r="4902">
          <cell r="A4902" t="str">
            <v>PTCHCPF</v>
          </cell>
          <cell r="B4902" t="str">
            <v>N</v>
          </cell>
          <cell r="C4902" t="str">
            <v>Active</v>
          </cell>
          <cell r="D4902" t="str">
            <v>PG Cert Healthcare Practice - Full time</v>
          </cell>
          <cell r="E4902" t="str">
            <v>Susan Anne McPheat</v>
          </cell>
          <cell r="F4902">
            <v>73050</v>
          </cell>
        </row>
        <row r="4903">
          <cell r="A4903" t="str">
            <v>PTCHCPP</v>
          </cell>
          <cell r="B4903" t="str">
            <v>N</v>
          </cell>
          <cell r="C4903" t="str">
            <v>Active</v>
          </cell>
          <cell r="D4903" t="str">
            <v>PG Cert Healthcare Practice - Part time</v>
          </cell>
          <cell r="E4903" t="str">
            <v>Susan Anne McPheat</v>
          </cell>
          <cell r="F4903">
            <v>73050</v>
          </cell>
        </row>
        <row r="4904">
          <cell r="A4904" t="str">
            <v>PTCHFPT</v>
          </cell>
          <cell r="B4904" t="str">
            <v>N</v>
          </cell>
          <cell r="C4904" t="str">
            <v>Active</v>
          </cell>
          <cell r="D4904" t="str">
            <v>PGCert Heart Failure PT</v>
          </cell>
          <cell r="E4904" t="str">
            <v>Susan Anne McPheat</v>
          </cell>
          <cell r="F4904">
            <v>73050</v>
          </cell>
        </row>
        <row r="4905">
          <cell r="A4905" t="str">
            <v>PTCHWBPPF</v>
          </cell>
          <cell r="B4905" t="str">
            <v>N</v>
          </cell>
          <cell r="C4905" t="str">
            <v>Active</v>
          </cell>
          <cell r="D4905" t="str">
            <v>PG Cert Health &amp; Wellbeing: Policy and Prac Full time</v>
          </cell>
          <cell r="E4905" t="str">
            <v>Susan Anne McPheat</v>
          </cell>
          <cell r="F4905">
            <v>73050</v>
          </cell>
        </row>
        <row r="4906">
          <cell r="A4906" t="str">
            <v>PTCHWBPPP</v>
          </cell>
          <cell r="B4906" t="str">
            <v>N</v>
          </cell>
          <cell r="C4906" t="str">
            <v>Active</v>
          </cell>
          <cell r="D4906" t="str">
            <v>PG Cert Health &amp; Wellbeing: Policy and Prac Part time</v>
          </cell>
          <cell r="E4906" t="str">
            <v>Susan Anne McPheat</v>
          </cell>
          <cell r="F4906">
            <v>73050</v>
          </cell>
        </row>
        <row r="4907">
          <cell r="A4907" t="str">
            <v>PTCICAGDP</v>
          </cell>
          <cell r="B4907" t="str">
            <v>N</v>
          </cell>
          <cell r="C4907" t="str">
            <v>Active</v>
          </cell>
          <cell r="D4907" t="str">
            <v>PG Cert in Interpretation and Clinical Application of Genomic Data</v>
          </cell>
          <cell r="E4907" t="str">
            <v>Susan Anne McPheat</v>
          </cell>
          <cell r="F4907">
            <v>73050</v>
          </cell>
        </row>
        <row r="4908">
          <cell r="A4908" t="str">
            <v>PTCMHP</v>
          </cell>
          <cell r="B4908" t="str">
            <v>C</v>
          </cell>
          <cell r="C4908" t="str">
            <v>Closed</v>
          </cell>
          <cell r="D4908" t="str">
            <v>PG Cert Mental Health Promotion</v>
          </cell>
          <cell r="E4908" t="str">
            <v>Mr M A Smith</v>
          </cell>
          <cell r="F4908">
            <v>73050</v>
          </cell>
        </row>
        <row r="4909">
          <cell r="A4909" t="str">
            <v>PTCRHBF</v>
          </cell>
          <cell r="B4909" t="str">
            <v>N</v>
          </cell>
          <cell r="C4909" t="str">
            <v>Active</v>
          </cell>
          <cell r="D4909" t="str">
            <v>PG Cert Rehabilitation- Full time</v>
          </cell>
          <cell r="E4909" t="str">
            <v>Susan Anne McPheat</v>
          </cell>
          <cell r="F4909">
            <v>73050</v>
          </cell>
        </row>
        <row r="4910">
          <cell r="A4910" t="str">
            <v>PTCRHBP</v>
          </cell>
          <cell r="B4910" t="str">
            <v>N</v>
          </cell>
          <cell r="C4910" t="str">
            <v>Active</v>
          </cell>
          <cell r="D4910" t="str">
            <v>PG Cert Rehabilitation- Part time</v>
          </cell>
          <cell r="E4910" t="str">
            <v>Susan Anne McPheat</v>
          </cell>
          <cell r="F4910">
            <v>73050</v>
          </cell>
        </row>
        <row r="4911">
          <cell r="A4911" t="str">
            <v>PTCRSC</v>
          </cell>
          <cell r="B4911" t="str">
            <v>C</v>
          </cell>
          <cell r="C4911" t="str">
            <v>Closed</v>
          </cell>
          <cell r="D4911" t="str">
            <v>PG Cert in Rehabillitation</v>
          </cell>
          <cell r="E4911" t="str">
            <v>Susan Anne McPheat</v>
          </cell>
          <cell r="F4911">
            <v>73050</v>
          </cell>
        </row>
        <row r="4912">
          <cell r="A4912" t="str">
            <v>PTCRSK</v>
          </cell>
          <cell r="B4912" t="str">
            <v>N</v>
          </cell>
          <cell r="C4912" t="str">
            <v>Active</v>
          </cell>
          <cell r="D4912" t="str">
            <v>PG Cert in Research  Skills</v>
          </cell>
          <cell r="E4912" t="str">
            <v>Susan Anne McPheat</v>
          </cell>
          <cell r="F4912">
            <v>73050</v>
          </cell>
        </row>
        <row r="4913">
          <cell r="A4913" t="str">
            <v>PTCSMU</v>
          </cell>
          <cell r="B4913" t="str">
            <v>C</v>
          </cell>
          <cell r="C4913" t="str">
            <v>Closed</v>
          </cell>
          <cell r="D4913" t="str">
            <v>PG Cert Substance Misuse</v>
          </cell>
          <cell r="E4913" t="str">
            <v>Mr M A Smith</v>
          </cell>
          <cell r="F4913">
            <v>73050</v>
          </cell>
        </row>
        <row r="4914">
          <cell r="A4914" t="str">
            <v>PTCTMPT</v>
          </cell>
          <cell r="B4914" t="str">
            <v>N</v>
          </cell>
          <cell r="C4914" t="str">
            <v>Active</v>
          </cell>
          <cell r="D4914" t="str">
            <v>PGCert Translational Medicine</v>
          </cell>
          <cell r="E4914" t="str">
            <v>Susan Anne McPheat</v>
          </cell>
          <cell r="F4914">
            <v>73050</v>
          </cell>
        </row>
        <row r="4915">
          <cell r="A4915" t="str">
            <v>PTDADB</v>
          </cell>
          <cell r="B4915" t="str">
            <v>C</v>
          </cell>
          <cell r="C4915" t="str">
            <v>Closed</v>
          </cell>
          <cell r="D4915" t="str">
            <v>PG Dip Addictive Behaviour</v>
          </cell>
          <cell r="E4915" t="str">
            <v>Mr M A Smith</v>
          </cell>
          <cell r="F4915">
            <v>73050</v>
          </cell>
        </row>
        <row r="4916">
          <cell r="A4916" t="str">
            <v>PTDADBD</v>
          </cell>
          <cell r="B4916" t="str">
            <v>N</v>
          </cell>
          <cell r="C4916" t="str">
            <v>Active</v>
          </cell>
          <cell r="D4916" t="str">
            <v>PG Dip Addictive Behaviour DL</v>
          </cell>
          <cell r="E4916" t="str">
            <v>Susan Anne McPheat</v>
          </cell>
          <cell r="F4916">
            <v>73050</v>
          </cell>
        </row>
        <row r="4917">
          <cell r="A4917" t="str">
            <v>PTDADBG</v>
          </cell>
          <cell r="B4917" t="str">
            <v>N</v>
          </cell>
          <cell r="C4917" t="str">
            <v>Active</v>
          </cell>
          <cell r="D4917" t="str">
            <v>PG Dip Addictive Behaviour GP</v>
          </cell>
          <cell r="E4917" t="str">
            <v>Susan Anne McPheat</v>
          </cell>
          <cell r="F4917">
            <v>73050</v>
          </cell>
        </row>
        <row r="4918">
          <cell r="A4918" t="str">
            <v>PTDADBP</v>
          </cell>
          <cell r="B4918" t="str">
            <v>N</v>
          </cell>
          <cell r="C4918" t="str">
            <v>Active</v>
          </cell>
          <cell r="D4918" t="str">
            <v>PG Dip Addictive Behaviour PMO</v>
          </cell>
          <cell r="E4918" t="str">
            <v>Susan Anne McPheat</v>
          </cell>
          <cell r="F4918">
            <v>73050</v>
          </cell>
        </row>
        <row r="4919">
          <cell r="A4919" t="str">
            <v>PTDBDS</v>
          </cell>
          <cell r="B4919" t="str">
            <v>N</v>
          </cell>
          <cell r="C4919" t="str">
            <v>Active</v>
          </cell>
          <cell r="D4919" t="str">
            <v>PG Dip Breast Diagnosis</v>
          </cell>
          <cell r="E4919" t="str">
            <v>Susan Anne McPheat</v>
          </cell>
          <cell r="F4919">
            <v>73050</v>
          </cell>
        </row>
        <row r="4920">
          <cell r="A4920" t="str">
            <v>PTDEXHF</v>
          </cell>
          <cell r="B4920" t="str">
            <v>N</v>
          </cell>
          <cell r="C4920" t="str">
            <v>Active</v>
          </cell>
          <cell r="D4920" t="str">
            <v>PG Dip  Applied Exercise for Health - FT</v>
          </cell>
          <cell r="E4920" t="str">
            <v>Susan Anne McPheat</v>
          </cell>
          <cell r="F4920">
            <v>73050</v>
          </cell>
        </row>
        <row r="4921">
          <cell r="A4921" t="str">
            <v>PTDEXHP</v>
          </cell>
          <cell r="B4921" t="str">
            <v>N</v>
          </cell>
          <cell r="C4921" t="str">
            <v>Active</v>
          </cell>
          <cell r="D4921" t="str">
            <v>PG Dip  Applied Exercise for Health - PT</v>
          </cell>
          <cell r="E4921" t="str">
            <v>Susan Anne McPheat</v>
          </cell>
          <cell r="F4921">
            <v>73050</v>
          </cell>
        </row>
        <row r="4922">
          <cell r="A4922" t="str">
            <v>PTDFMH</v>
          </cell>
          <cell r="B4922" t="str">
            <v>N</v>
          </cell>
          <cell r="C4922" t="str">
            <v>Active</v>
          </cell>
          <cell r="D4922" t="str">
            <v>PG Dip Forensic Mental Health</v>
          </cell>
          <cell r="E4922" t="str">
            <v>Susan Anne McPheat</v>
          </cell>
          <cell r="F4922">
            <v>73050</v>
          </cell>
        </row>
        <row r="4923">
          <cell r="A4923" t="str">
            <v>PTDGHF</v>
          </cell>
          <cell r="B4923" t="str">
            <v>N</v>
          </cell>
          <cell r="C4923" t="str">
            <v>Active</v>
          </cell>
          <cell r="D4923" t="str">
            <v>Postgraduate Diploma in Global Health FT</v>
          </cell>
          <cell r="E4923" t="str">
            <v>Susan Anne McPheat</v>
          </cell>
          <cell r="F4923">
            <v>73050</v>
          </cell>
        </row>
        <row r="4924">
          <cell r="A4924" t="str">
            <v>PTDGHP</v>
          </cell>
          <cell r="B4924" t="str">
            <v>N</v>
          </cell>
          <cell r="C4924" t="str">
            <v>Active</v>
          </cell>
          <cell r="D4924" t="str">
            <v>Postgraduate Diploma in Global Health PT</v>
          </cell>
          <cell r="E4924" t="str">
            <v>Susan Anne McPheat</v>
          </cell>
          <cell r="F4924">
            <v>73050</v>
          </cell>
        </row>
        <row r="4925">
          <cell r="A4925" t="str">
            <v>PTDGMF</v>
          </cell>
          <cell r="B4925" t="str">
            <v>N</v>
          </cell>
          <cell r="C4925" t="str">
            <v>Active</v>
          </cell>
          <cell r="D4925" t="str">
            <v>PG Diploma Genomic Medicine Full Time</v>
          </cell>
          <cell r="E4925" t="str">
            <v>Susan Anne McPheat</v>
          </cell>
          <cell r="F4925">
            <v>73050</v>
          </cell>
        </row>
        <row r="4926">
          <cell r="A4926" t="str">
            <v>PTDGMP</v>
          </cell>
          <cell r="B4926" t="str">
            <v>N</v>
          </cell>
          <cell r="C4926" t="str">
            <v>Active</v>
          </cell>
          <cell r="D4926" t="str">
            <v>PG Diploma Genomic Medicine PartTime</v>
          </cell>
          <cell r="E4926" t="str">
            <v>Susan Anne McPheat</v>
          </cell>
          <cell r="F4926">
            <v>73050</v>
          </cell>
        </row>
        <row r="4927">
          <cell r="A4927" t="str">
            <v>PTDHCP</v>
          </cell>
          <cell r="B4927" t="str">
            <v>N</v>
          </cell>
          <cell r="C4927" t="str">
            <v>Active</v>
          </cell>
          <cell r="D4927" t="str">
            <v>PG Dip Healthcare Practitioner</v>
          </cell>
          <cell r="E4927" t="str">
            <v>Susan Anne McPheat</v>
          </cell>
          <cell r="F4927">
            <v>73050</v>
          </cell>
        </row>
        <row r="4928">
          <cell r="A4928" t="str">
            <v>PTDHCPF</v>
          </cell>
          <cell r="B4928" t="str">
            <v>N</v>
          </cell>
          <cell r="C4928" t="str">
            <v>Active</v>
          </cell>
          <cell r="D4928" t="str">
            <v>PG Dip Healthcare Practice - Full time</v>
          </cell>
          <cell r="E4928" t="str">
            <v>Susan Anne McPheat</v>
          </cell>
          <cell r="F4928">
            <v>73050</v>
          </cell>
        </row>
        <row r="4929">
          <cell r="A4929" t="str">
            <v>PTDHCPP</v>
          </cell>
          <cell r="B4929" t="str">
            <v>N</v>
          </cell>
          <cell r="C4929" t="str">
            <v>Active</v>
          </cell>
          <cell r="D4929" t="str">
            <v>PG Dip Healthcare Practice - Part time</v>
          </cell>
          <cell r="E4929" t="str">
            <v>Susan Anne McPheat</v>
          </cell>
          <cell r="F4929">
            <v>73050</v>
          </cell>
        </row>
        <row r="4930">
          <cell r="A4930" t="str">
            <v>PTDHFFT</v>
          </cell>
          <cell r="B4930" t="str">
            <v>N</v>
          </cell>
          <cell r="C4930" t="str">
            <v>Active</v>
          </cell>
          <cell r="D4930" t="str">
            <v>PGCert Heart Failure PT</v>
          </cell>
          <cell r="E4930" t="str">
            <v>Susan Anne McPheat</v>
          </cell>
          <cell r="F4930">
            <v>73050</v>
          </cell>
        </row>
        <row r="4931">
          <cell r="A4931" t="str">
            <v>PTDHSC</v>
          </cell>
          <cell r="B4931" t="str">
            <v>N</v>
          </cell>
          <cell r="C4931" t="str">
            <v>Active</v>
          </cell>
          <cell r="D4931" t="str">
            <v>PG Dip Health Sciences</v>
          </cell>
          <cell r="E4931" t="str">
            <v>Susan Anne McPheat</v>
          </cell>
          <cell r="F4931">
            <v>73050</v>
          </cell>
        </row>
        <row r="4932">
          <cell r="A4932" t="str">
            <v>PTDHSX</v>
          </cell>
          <cell r="B4932" t="str">
            <v>N</v>
          </cell>
          <cell r="C4932" t="str">
            <v>Active</v>
          </cell>
          <cell r="D4932" t="str">
            <v>PG Dip Human Sexuality</v>
          </cell>
          <cell r="E4932" t="str">
            <v>Susan Anne McPheat</v>
          </cell>
          <cell r="F4932">
            <v>73050</v>
          </cell>
        </row>
        <row r="4933">
          <cell r="A4933" t="str">
            <v>PTDHWBPPF</v>
          </cell>
          <cell r="B4933" t="str">
            <v>N</v>
          </cell>
          <cell r="C4933" t="str">
            <v>Active</v>
          </cell>
          <cell r="D4933" t="str">
            <v>PGDip Health &amp; Wellbeing: Policy and Prac Full time</v>
          </cell>
          <cell r="E4933" t="str">
            <v>Susan Anne McPheat</v>
          </cell>
          <cell r="F4933">
            <v>73050</v>
          </cell>
        </row>
        <row r="4934">
          <cell r="A4934" t="str">
            <v>PTDHWBPPP</v>
          </cell>
          <cell r="B4934" t="str">
            <v>N</v>
          </cell>
          <cell r="C4934" t="str">
            <v>Active</v>
          </cell>
          <cell r="D4934" t="str">
            <v>PGDip Health &amp; Wellbeing: Policy and Prac Part time</v>
          </cell>
          <cell r="E4934" t="str">
            <v>Susan Anne McPheat</v>
          </cell>
          <cell r="F4934">
            <v>73050</v>
          </cell>
        </row>
        <row r="4935">
          <cell r="A4935" t="str">
            <v>PTDMCH</v>
          </cell>
          <cell r="B4935" t="str">
            <v>N</v>
          </cell>
          <cell r="C4935" t="str">
            <v>Active</v>
          </cell>
          <cell r="D4935" t="str">
            <v>PGDip Maternal and Child Health</v>
          </cell>
          <cell r="E4935" t="str">
            <v>Susan Anne McPheat</v>
          </cell>
          <cell r="F4935">
            <v>73050</v>
          </cell>
        </row>
        <row r="4936">
          <cell r="A4936" t="str">
            <v>PTDMYC</v>
          </cell>
          <cell r="B4936" t="str">
            <v>N</v>
          </cell>
          <cell r="C4936" t="str">
            <v>Active</v>
          </cell>
          <cell r="D4936" t="str">
            <v>PG Dip Mental Health of Young Children</v>
          </cell>
          <cell r="E4936" t="str">
            <v>Susan Anne McPheat</v>
          </cell>
          <cell r="F4936">
            <v>73050</v>
          </cell>
        </row>
        <row r="4937">
          <cell r="A4937" t="str">
            <v>PTDPAS</v>
          </cell>
          <cell r="B4937" t="str">
            <v>N</v>
          </cell>
          <cell r="C4937" t="str">
            <v>Active</v>
          </cell>
          <cell r="D4937" t="str">
            <v>PG Dip Physician Assistant Studies</v>
          </cell>
          <cell r="E4937" t="str">
            <v>Susan Anne McPheat</v>
          </cell>
          <cell r="F4937">
            <v>73050</v>
          </cell>
        </row>
        <row r="4938">
          <cell r="A4938" t="str">
            <v>PTDPASP</v>
          </cell>
          <cell r="B4938" t="str">
            <v>N</v>
          </cell>
          <cell r="C4938" t="str">
            <v>Active</v>
          </cell>
          <cell r="D4938" t="str">
            <v>Postgraduate Diploma Physician Assistant Studies -PT</v>
          </cell>
          <cell r="E4938" t="str">
            <v>Susan Anne McPheat</v>
          </cell>
          <cell r="F4938">
            <v>73050</v>
          </cell>
        </row>
        <row r="4939">
          <cell r="A4939" t="str">
            <v>PTDPHC</v>
          </cell>
          <cell r="B4939" t="str">
            <v>N</v>
          </cell>
          <cell r="C4939" t="str">
            <v>Active</v>
          </cell>
          <cell r="D4939" t="str">
            <v>PG Dip Primary Health Care</v>
          </cell>
          <cell r="E4939" t="str">
            <v>Susan Anne McPheat</v>
          </cell>
          <cell r="F4939">
            <v>73050</v>
          </cell>
        </row>
        <row r="4940">
          <cell r="A4940" t="str">
            <v>PTDREM</v>
          </cell>
          <cell r="B4940" t="str">
            <v>N</v>
          </cell>
          <cell r="C4940" t="str">
            <v>Active</v>
          </cell>
          <cell r="D4940" t="str">
            <v>PG Dip Respiratory Medicine</v>
          </cell>
          <cell r="E4940" t="str">
            <v>Susan Anne McPheat</v>
          </cell>
          <cell r="F4940">
            <v>73050</v>
          </cell>
        </row>
        <row r="4941">
          <cell r="A4941" t="str">
            <v>PTDRHBF</v>
          </cell>
          <cell r="B4941" t="str">
            <v>N</v>
          </cell>
          <cell r="C4941" t="str">
            <v>Active</v>
          </cell>
          <cell r="D4941" t="str">
            <v>PG Dip Rehabilitation- Full time</v>
          </cell>
          <cell r="E4941" t="str">
            <v>Susan Anne McPheat</v>
          </cell>
          <cell r="F4941">
            <v>73050</v>
          </cell>
        </row>
        <row r="4942">
          <cell r="A4942" t="str">
            <v>PTDRHBP</v>
          </cell>
          <cell r="B4942" t="str">
            <v>N</v>
          </cell>
          <cell r="C4942" t="str">
            <v>Active</v>
          </cell>
          <cell r="D4942" t="str">
            <v>PG Dip Rehabilitation- part time</v>
          </cell>
          <cell r="E4942" t="str">
            <v>Susan Anne McPheat</v>
          </cell>
          <cell r="F4942">
            <v>73050</v>
          </cell>
        </row>
        <row r="4943">
          <cell r="A4943" t="str">
            <v>PTDROP</v>
          </cell>
          <cell r="B4943" t="str">
            <v>N</v>
          </cell>
          <cell r="C4943" t="str">
            <v>Active</v>
          </cell>
          <cell r="D4943" t="str">
            <v>PG Dip Radiation Oncology Practice</v>
          </cell>
          <cell r="E4943" t="str">
            <v>Susan Anne McPheat</v>
          </cell>
          <cell r="F4943">
            <v>73050</v>
          </cell>
        </row>
        <row r="4944">
          <cell r="A4944" t="str">
            <v>PTDRSCF</v>
          </cell>
          <cell r="B4944" t="str">
            <v>C</v>
          </cell>
          <cell r="C4944" t="str">
            <v>Closed</v>
          </cell>
          <cell r="D4944" t="str">
            <v>PG Dip in Rehabilitation - full time</v>
          </cell>
          <cell r="E4944" t="str">
            <v>Susan Anne McPheat</v>
          </cell>
          <cell r="F4944">
            <v>73050</v>
          </cell>
        </row>
        <row r="4945">
          <cell r="A4945" t="str">
            <v>PTDTMFT</v>
          </cell>
          <cell r="B4945" t="str">
            <v>N</v>
          </cell>
          <cell r="C4945" t="str">
            <v>Active</v>
          </cell>
          <cell r="D4945" t="str">
            <v>PGDip Translational Medicine FT</v>
          </cell>
          <cell r="E4945" t="str">
            <v>Susan Anne McPheat</v>
          </cell>
          <cell r="F4945">
            <v>73050</v>
          </cell>
        </row>
        <row r="4946">
          <cell r="A4946" t="str">
            <v>PTGHF</v>
          </cell>
          <cell r="B4946" t="str">
            <v>N</v>
          </cell>
          <cell r="C4946" t="str">
            <v>Active</v>
          </cell>
          <cell r="D4946" t="str">
            <v>MSc in Global Health FT</v>
          </cell>
          <cell r="E4946" t="str">
            <v>Susan Anne McPheat</v>
          </cell>
          <cell r="F4946">
            <v>73050</v>
          </cell>
        </row>
        <row r="4947">
          <cell r="A4947" t="str">
            <v>PTGHMM</v>
          </cell>
          <cell r="B4947" t="str">
            <v>N</v>
          </cell>
          <cell r="C4947" t="str">
            <v>Active</v>
          </cell>
          <cell r="D4947" t="str">
            <v>Global Health Modules</v>
          </cell>
          <cell r="E4947" t="str">
            <v>Susan Anne McPheat</v>
          </cell>
          <cell r="F4947">
            <v>73050</v>
          </cell>
        </row>
        <row r="4948">
          <cell r="A4948" t="str">
            <v>PTGHP</v>
          </cell>
          <cell r="B4948" t="str">
            <v>N</v>
          </cell>
          <cell r="C4948" t="str">
            <v>Active</v>
          </cell>
          <cell r="D4948" t="str">
            <v>MSc in Global Health Part Time</v>
          </cell>
          <cell r="E4948" t="str">
            <v>Susan Anne McPheat</v>
          </cell>
          <cell r="F4948">
            <v>73050</v>
          </cell>
        </row>
        <row r="4949">
          <cell r="A4949" t="str">
            <v>PTGMM</v>
          </cell>
          <cell r="B4949" t="str">
            <v>N</v>
          </cell>
          <cell r="C4949" t="str">
            <v>Active</v>
          </cell>
          <cell r="D4949" t="str">
            <v>Genomic Medicine Modules</v>
          </cell>
          <cell r="E4949" t="str">
            <v>Susan Anne McPheat</v>
          </cell>
          <cell r="F4949">
            <v>73050</v>
          </cell>
        </row>
        <row r="4950">
          <cell r="A4950" t="str">
            <v>PTMADB</v>
          </cell>
          <cell r="B4950" t="str">
            <v>N</v>
          </cell>
          <cell r="C4950" t="str">
            <v>Active</v>
          </cell>
          <cell r="D4950" t="str">
            <v>MSc Addictive Behaviour</v>
          </cell>
          <cell r="E4950" t="str">
            <v>Susan Anne McPheat</v>
          </cell>
          <cell r="F4950">
            <v>73050</v>
          </cell>
        </row>
        <row r="4951">
          <cell r="A4951" t="str">
            <v>PTMADBF</v>
          </cell>
          <cell r="B4951" t="str">
            <v>N</v>
          </cell>
          <cell r="C4951" t="str">
            <v>Active</v>
          </cell>
          <cell r="D4951" t="str">
            <v>MSc Addictive Behaviour (Full Time)</v>
          </cell>
          <cell r="E4951" t="str">
            <v>Susan Anne McPheat</v>
          </cell>
          <cell r="F4951">
            <v>73050</v>
          </cell>
        </row>
        <row r="4952">
          <cell r="A4952" t="str">
            <v>PTMCPT</v>
          </cell>
          <cell r="B4952" t="str">
            <v>N</v>
          </cell>
          <cell r="C4952" t="str">
            <v>Active</v>
          </cell>
          <cell r="D4952" t="str">
            <v>MSc Clinical Psychotherapy</v>
          </cell>
          <cell r="E4952" t="str">
            <v>Susan Anne McPheat</v>
          </cell>
          <cell r="F4952">
            <v>73050</v>
          </cell>
        </row>
        <row r="4953">
          <cell r="A4953" t="str">
            <v>PTMEXHF</v>
          </cell>
          <cell r="B4953" t="str">
            <v>N</v>
          </cell>
          <cell r="C4953" t="str">
            <v>Active</v>
          </cell>
          <cell r="D4953" t="str">
            <v>MSc Applied Exercise for Health - FT</v>
          </cell>
          <cell r="E4953" t="str">
            <v>Susan Anne McPheat</v>
          </cell>
          <cell r="F4953">
            <v>73050</v>
          </cell>
        </row>
        <row r="4954">
          <cell r="A4954" t="str">
            <v>PTMEXHM</v>
          </cell>
          <cell r="B4954" t="str">
            <v>N</v>
          </cell>
          <cell r="C4954" t="str">
            <v>Active</v>
          </cell>
          <cell r="D4954" t="str">
            <v>MSc Applied Exercise for Health -Module only</v>
          </cell>
          <cell r="E4954" t="str">
            <v>Susan Anne McPheat</v>
          </cell>
          <cell r="F4954">
            <v>73050</v>
          </cell>
        </row>
        <row r="4955">
          <cell r="A4955" t="str">
            <v>PTMEXHP</v>
          </cell>
          <cell r="B4955" t="str">
            <v>N</v>
          </cell>
          <cell r="C4955" t="str">
            <v>Active</v>
          </cell>
          <cell r="D4955" t="str">
            <v>MSc Applied Exercise for Health - PT</v>
          </cell>
          <cell r="E4955" t="str">
            <v>Susan Anne McPheat</v>
          </cell>
          <cell r="F4955">
            <v>73050</v>
          </cell>
        </row>
        <row r="4956">
          <cell r="A4956" t="str">
            <v>PTMFMH</v>
          </cell>
          <cell r="B4956" t="str">
            <v>N</v>
          </cell>
          <cell r="C4956" t="str">
            <v>Active</v>
          </cell>
          <cell r="D4956" t="str">
            <v>MSc Forensic Mental Health</v>
          </cell>
          <cell r="E4956" t="str">
            <v>Susan Anne McPheat</v>
          </cell>
          <cell r="F4956">
            <v>73050</v>
          </cell>
        </row>
        <row r="4957">
          <cell r="A4957" t="str">
            <v>PTMHCPF</v>
          </cell>
          <cell r="B4957" t="str">
            <v>N</v>
          </cell>
          <cell r="C4957" t="str">
            <v>Active</v>
          </cell>
          <cell r="D4957" t="str">
            <v>MSc Healthcare Practice - Full time</v>
          </cell>
          <cell r="E4957" t="str">
            <v>Susan Anne McPheat</v>
          </cell>
          <cell r="F4957">
            <v>73050</v>
          </cell>
        </row>
        <row r="4958">
          <cell r="A4958" t="str">
            <v>PTMHCPM</v>
          </cell>
          <cell r="B4958" t="str">
            <v>N</v>
          </cell>
          <cell r="C4958" t="str">
            <v>Active</v>
          </cell>
          <cell r="D4958" t="str">
            <v>MSc Healthcare Practice - Module only</v>
          </cell>
          <cell r="E4958" t="str">
            <v>Susan Anne McPheat</v>
          </cell>
          <cell r="F4958">
            <v>73050</v>
          </cell>
        </row>
        <row r="4959">
          <cell r="A4959" t="str">
            <v>PTMHCPP</v>
          </cell>
          <cell r="B4959" t="str">
            <v>N</v>
          </cell>
          <cell r="C4959" t="str">
            <v>Active</v>
          </cell>
          <cell r="D4959" t="str">
            <v>MSc Healthcare Practice - Part time</v>
          </cell>
          <cell r="E4959" t="str">
            <v>Susan Anne McPheat</v>
          </cell>
          <cell r="F4959">
            <v>73050</v>
          </cell>
        </row>
        <row r="4960">
          <cell r="A4960" t="str">
            <v>PTMHSC</v>
          </cell>
          <cell r="B4960" t="str">
            <v>N</v>
          </cell>
          <cell r="C4960" t="str">
            <v>Active</v>
          </cell>
          <cell r="D4960" t="str">
            <v>MSc Health Sciences</v>
          </cell>
          <cell r="E4960" t="str">
            <v>Susan Anne McPheat</v>
          </cell>
          <cell r="F4960">
            <v>73050</v>
          </cell>
        </row>
        <row r="4961">
          <cell r="A4961" t="str">
            <v>PTMHSX</v>
          </cell>
          <cell r="B4961" t="str">
            <v>N</v>
          </cell>
          <cell r="C4961" t="str">
            <v>Active</v>
          </cell>
          <cell r="D4961" t="str">
            <v>MSc Human Sexuality</v>
          </cell>
          <cell r="E4961" t="str">
            <v>Susan Anne McPheat</v>
          </cell>
          <cell r="F4961">
            <v>73050</v>
          </cell>
        </row>
        <row r="4962">
          <cell r="A4962" t="str">
            <v>PTMMCH</v>
          </cell>
          <cell r="B4962" t="str">
            <v>N</v>
          </cell>
          <cell r="C4962" t="str">
            <v>Active</v>
          </cell>
          <cell r="D4962" t="str">
            <v>MSc Maternal and Child Health</v>
          </cell>
          <cell r="E4962" t="str">
            <v>Susan Anne McPheat</v>
          </cell>
          <cell r="F4962">
            <v>73050</v>
          </cell>
        </row>
        <row r="4963">
          <cell r="A4963" t="str">
            <v>PTMMCHP</v>
          </cell>
          <cell r="B4963" t="str">
            <v>N</v>
          </cell>
          <cell r="C4963" t="str">
            <v>Active</v>
          </cell>
          <cell r="D4963" t="str">
            <v>MSc Maternal and Child Health - Part time</v>
          </cell>
          <cell r="E4963" t="str">
            <v>Susan Anne McPheat</v>
          </cell>
          <cell r="F4963">
            <v>73050</v>
          </cell>
        </row>
        <row r="4964">
          <cell r="A4964" t="str">
            <v>PTMMI</v>
          </cell>
          <cell r="B4964" t="str">
            <v>N</v>
          </cell>
          <cell r="C4964" t="str">
            <v>Active</v>
          </cell>
          <cell r="D4964" t="str">
            <v>MSc Medical Immunology</v>
          </cell>
          <cell r="E4964" t="str">
            <v>Susan Anne McPheat</v>
          </cell>
          <cell r="F4964">
            <v>73050</v>
          </cell>
        </row>
        <row r="4965">
          <cell r="A4965" t="str">
            <v>PTMODHFPT</v>
          </cell>
          <cell r="B4965" t="str">
            <v>N</v>
          </cell>
          <cell r="C4965" t="str">
            <v>Active</v>
          </cell>
          <cell r="D4965" t="str">
            <v>Heart Failure Modules PT</v>
          </cell>
          <cell r="E4965" t="str">
            <v>Susan Anne McPheat</v>
          </cell>
          <cell r="F4965">
            <v>73050</v>
          </cell>
        </row>
        <row r="4966">
          <cell r="A4966" t="str">
            <v>PTMPASPTUP</v>
          </cell>
          <cell r="B4966" t="str">
            <v>N</v>
          </cell>
          <cell r="C4966" t="str">
            <v>Active</v>
          </cell>
          <cell r="D4966" t="str">
            <v>MSc Physician Associate Part time Top Up</v>
          </cell>
          <cell r="E4966" t="str">
            <v>Susan Anne McPheat</v>
          </cell>
          <cell r="F4966">
            <v>73050</v>
          </cell>
        </row>
        <row r="4967">
          <cell r="A4967" t="str">
            <v>PTMPHYSIO</v>
          </cell>
          <cell r="B4967" t="str">
            <v>N</v>
          </cell>
          <cell r="C4967" t="str">
            <v>Active</v>
          </cell>
          <cell r="D4967" t="str">
            <v>MSc Physiotherapy (pre-registration)</v>
          </cell>
          <cell r="E4967" t="str">
            <v>Susan Anne McPheat</v>
          </cell>
          <cell r="F4967">
            <v>73050</v>
          </cell>
        </row>
        <row r="4968">
          <cell r="A4968" t="str">
            <v>PTMPUH</v>
          </cell>
          <cell r="B4968" t="str">
            <v>N</v>
          </cell>
          <cell r="C4968" t="str">
            <v>Active</v>
          </cell>
          <cell r="D4968" t="str">
            <v>MSc Public Health</v>
          </cell>
          <cell r="E4968" t="str">
            <v>Susan Anne McPheat</v>
          </cell>
          <cell r="F4968">
            <v>73050</v>
          </cell>
        </row>
        <row r="4969">
          <cell r="A4969" t="str">
            <v>PTMRBM</v>
          </cell>
          <cell r="B4969" t="str">
            <v>N</v>
          </cell>
          <cell r="C4969" t="str">
            <v>Active</v>
          </cell>
          <cell r="D4969" t="str">
            <v>MRes in Biomedical Sciences</v>
          </cell>
          <cell r="E4969" t="str">
            <v>Susan Anne McPheat</v>
          </cell>
          <cell r="F4969">
            <v>73050</v>
          </cell>
        </row>
        <row r="4970">
          <cell r="A4970" t="str">
            <v>PTMRCP</v>
          </cell>
          <cell r="B4970" t="str">
            <v>N</v>
          </cell>
          <cell r="C4970" t="str">
            <v>Active</v>
          </cell>
          <cell r="D4970" t="str">
            <v>MRes  in Clinical Practice</v>
          </cell>
          <cell r="E4970" t="str">
            <v>Susan Anne McPheat</v>
          </cell>
          <cell r="F4970">
            <v>73050</v>
          </cell>
        </row>
        <row r="4971">
          <cell r="A4971" t="str">
            <v>PTMRESCLF</v>
          </cell>
          <cell r="B4971" t="str">
            <v>N</v>
          </cell>
          <cell r="C4971" t="str">
            <v>Active</v>
          </cell>
          <cell r="D4971" t="str">
            <v>Master of Research in Clinical Research MRes(Clin) Full Time</v>
          </cell>
          <cell r="E4971" t="str">
            <v>Susan Anne McPheat</v>
          </cell>
          <cell r="F4971">
            <v>73050</v>
          </cell>
        </row>
        <row r="4972">
          <cell r="A4972" t="str">
            <v>PTMRESCLP</v>
          </cell>
          <cell r="B4972" t="str">
            <v>N</v>
          </cell>
          <cell r="C4972" t="str">
            <v>Active</v>
          </cell>
          <cell r="D4972" t="str">
            <v>Master of Research in Clinical Research MRes (Clin) Part time</v>
          </cell>
          <cell r="E4972" t="str">
            <v>Susan Anne McPheat</v>
          </cell>
          <cell r="F4972">
            <v>73050</v>
          </cell>
        </row>
        <row r="4973">
          <cell r="A4973" t="str">
            <v>PTMRESTMFT</v>
          </cell>
          <cell r="B4973" t="str">
            <v>N</v>
          </cell>
          <cell r="C4973" t="str">
            <v>Active</v>
          </cell>
          <cell r="D4973" t="str">
            <v>MRes Translational Medicine</v>
          </cell>
          <cell r="E4973" t="str">
            <v>Susan Anne McPheat</v>
          </cell>
          <cell r="F4973">
            <v>73050</v>
          </cell>
        </row>
        <row r="4974">
          <cell r="A4974" t="str">
            <v>PTMRHBF</v>
          </cell>
          <cell r="B4974" t="str">
            <v>N</v>
          </cell>
          <cell r="C4974" t="str">
            <v>Active</v>
          </cell>
          <cell r="D4974" t="str">
            <v>MSc Rehabilitation- Full time</v>
          </cell>
          <cell r="E4974" t="str">
            <v>Susan Anne McPheat</v>
          </cell>
          <cell r="F4974">
            <v>73050</v>
          </cell>
        </row>
        <row r="4975">
          <cell r="A4975" t="str">
            <v>PTMRHBM</v>
          </cell>
          <cell r="B4975" t="str">
            <v>N</v>
          </cell>
          <cell r="C4975" t="str">
            <v>Active</v>
          </cell>
          <cell r="D4975" t="str">
            <v>MSc Rehabilitation -Module only</v>
          </cell>
          <cell r="E4975" t="str">
            <v>Susan Anne McPheat</v>
          </cell>
          <cell r="F4975">
            <v>73050</v>
          </cell>
        </row>
        <row r="4976">
          <cell r="A4976" t="str">
            <v>PTMRHBP</v>
          </cell>
          <cell r="B4976" t="str">
            <v>N</v>
          </cell>
          <cell r="C4976" t="str">
            <v>Active</v>
          </cell>
          <cell r="D4976" t="str">
            <v>MSc Rehabilitation- Part time</v>
          </cell>
          <cell r="E4976" t="str">
            <v>Susan Anne McPheat</v>
          </cell>
          <cell r="F4976">
            <v>73050</v>
          </cell>
        </row>
        <row r="4977">
          <cell r="A4977" t="str">
            <v>PTMRMH</v>
          </cell>
          <cell r="B4977" t="str">
            <v>N</v>
          </cell>
          <cell r="C4977" t="str">
            <v>Active</v>
          </cell>
          <cell r="D4977" t="str">
            <v>MRes in Mental Health</v>
          </cell>
          <cell r="E4977" t="str">
            <v>Susan Anne McPheat</v>
          </cell>
          <cell r="F4977">
            <v>73050</v>
          </cell>
        </row>
        <row r="4978">
          <cell r="A4978" t="str">
            <v>PTMRSC</v>
          </cell>
          <cell r="B4978" t="str">
            <v>N</v>
          </cell>
          <cell r="C4978" t="str">
            <v>Active</v>
          </cell>
          <cell r="D4978" t="str">
            <v>MSc in Rehabillitation</v>
          </cell>
          <cell r="E4978" t="str">
            <v>Susan Anne McPheat</v>
          </cell>
          <cell r="F4978">
            <v>73050</v>
          </cell>
        </row>
        <row r="4979">
          <cell r="A4979" t="str">
            <v>PTMRSCM</v>
          </cell>
          <cell r="B4979" t="str">
            <v>N</v>
          </cell>
          <cell r="C4979" t="str">
            <v>Active</v>
          </cell>
          <cell r="D4979" t="str">
            <v>MSc in Rehabilitation Module only</v>
          </cell>
          <cell r="E4979" t="str">
            <v>Susan Anne McPheat</v>
          </cell>
          <cell r="F4979">
            <v>73050</v>
          </cell>
        </row>
        <row r="4980">
          <cell r="A4980" t="str">
            <v>PTMRSCP</v>
          </cell>
          <cell r="B4980" t="str">
            <v>N</v>
          </cell>
          <cell r="C4980" t="str">
            <v>Active</v>
          </cell>
          <cell r="D4980" t="str">
            <v>MSc in Rehabilitation- Part time</v>
          </cell>
          <cell r="E4980" t="str">
            <v>Susan Anne McPheat</v>
          </cell>
          <cell r="F4980">
            <v>73050</v>
          </cell>
        </row>
        <row r="4981">
          <cell r="A4981" t="str">
            <v>PTMSCAP</v>
          </cell>
          <cell r="B4981" t="str">
            <v>N</v>
          </cell>
          <cell r="C4981" t="str">
            <v>Active</v>
          </cell>
          <cell r="D4981" t="str">
            <v>MSc in Advanced Practice</v>
          </cell>
          <cell r="E4981" t="str">
            <v>Susan Anne McPheat</v>
          </cell>
          <cell r="F4981">
            <v>73050</v>
          </cell>
        </row>
        <row r="4982">
          <cell r="A4982" t="str">
            <v>PTMSCAPM</v>
          </cell>
          <cell r="B4982" t="str">
            <v>N</v>
          </cell>
          <cell r="C4982" t="str">
            <v>Active</v>
          </cell>
          <cell r="D4982" t="str">
            <v>MSc in Advanced Practice - Module only</v>
          </cell>
          <cell r="E4982" t="str">
            <v>Susan Anne McPheat</v>
          </cell>
          <cell r="F4982">
            <v>73050</v>
          </cell>
        </row>
        <row r="4983">
          <cell r="A4983" t="str">
            <v>PTMSCF</v>
          </cell>
          <cell r="B4983" t="str">
            <v>N</v>
          </cell>
          <cell r="C4983" t="str">
            <v>Active</v>
          </cell>
          <cell r="D4983" t="str">
            <v>MSc Sports Cardiology - Full Time</v>
          </cell>
          <cell r="E4983" t="str">
            <v>Susan Anne McPheat</v>
          </cell>
          <cell r="F4983">
            <v>73050</v>
          </cell>
        </row>
        <row r="4984">
          <cell r="A4984" t="str">
            <v>PTMSCGMF</v>
          </cell>
          <cell r="B4984" t="str">
            <v>N</v>
          </cell>
          <cell r="C4984" t="str">
            <v>Active</v>
          </cell>
          <cell r="D4984" t="str">
            <v>MSc Genomic Medicine Full Time programme</v>
          </cell>
          <cell r="E4984" t="str">
            <v>Susan Anne McPheat</v>
          </cell>
          <cell r="F4984">
            <v>73050</v>
          </cell>
        </row>
        <row r="4985">
          <cell r="A4985" t="str">
            <v>PTMSCGMFH</v>
          </cell>
          <cell r="B4985" t="str">
            <v>N</v>
          </cell>
          <cell r="C4985" t="str">
            <v>Active</v>
          </cell>
          <cell r="D4985" t="str">
            <v>MSc in Advanced Practice - Module only</v>
          </cell>
          <cell r="E4985" t="str">
            <v>Susan Anne McPheat</v>
          </cell>
          <cell r="F4985">
            <v>73050</v>
          </cell>
        </row>
        <row r="4986">
          <cell r="A4986" t="str">
            <v>PTMSCGMP</v>
          </cell>
          <cell r="B4986" t="str">
            <v>N</v>
          </cell>
          <cell r="C4986" t="str">
            <v>Active</v>
          </cell>
          <cell r="D4986" t="str">
            <v>MSc Genomic Medicine Part Time</v>
          </cell>
          <cell r="E4986" t="str">
            <v>Susan Anne McPheat</v>
          </cell>
          <cell r="F4986">
            <v>73050</v>
          </cell>
        </row>
        <row r="4987">
          <cell r="A4987" t="str">
            <v>PTMSCHFFT</v>
          </cell>
          <cell r="B4987" t="str">
            <v>N</v>
          </cell>
          <cell r="C4987" t="str">
            <v>Active</v>
          </cell>
          <cell r="D4987" t="str">
            <v>MSc Heart Failure FT</v>
          </cell>
          <cell r="E4987" t="str">
            <v>Susan Anne McPheat</v>
          </cell>
          <cell r="F4987">
            <v>73050</v>
          </cell>
        </row>
        <row r="4988">
          <cell r="A4988" t="str">
            <v>PTMSCHFPT</v>
          </cell>
          <cell r="B4988" t="str">
            <v>N</v>
          </cell>
          <cell r="C4988" t="str">
            <v>Active</v>
          </cell>
          <cell r="D4988" t="str">
            <v>MSc Heart Failure PT</v>
          </cell>
          <cell r="E4988" t="str">
            <v>Susan Anne McPheat</v>
          </cell>
          <cell r="F4988">
            <v>73050</v>
          </cell>
        </row>
        <row r="4989">
          <cell r="A4989" t="str">
            <v>PTMSCLG</v>
          </cell>
          <cell r="B4989" t="str">
            <v>N</v>
          </cell>
          <cell r="C4989" t="str">
            <v>Active</v>
          </cell>
          <cell r="D4989" t="str">
            <v>MSc in Clinical Genomics</v>
          </cell>
          <cell r="E4989" t="str">
            <v>Susan Anne McPheat</v>
          </cell>
          <cell r="F4989">
            <v>73050</v>
          </cell>
        </row>
        <row r="4990">
          <cell r="A4990" t="str">
            <v>PTMSCM</v>
          </cell>
          <cell r="B4990" t="str">
            <v>N</v>
          </cell>
          <cell r="C4990" t="str">
            <v>Active</v>
          </cell>
          <cell r="D4990" t="str">
            <v>Sports Cardiology Modules</v>
          </cell>
          <cell r="E4990" t="str">
            <v>Susan Anne McPheat</v>
          </cell>
          <cell r="F4990">
            <v>73050</v>
          </cell>
        </row>
        <row r="4991">
          <cell r="A4991" t="str">
            <v>PTMSCP</v>
          </cell>
          <cell r="B4991" t="str">
            <v>N</v>
          </cell>
          <cell r="C4991" t="str">
            <v>Active</v>
          </cell>
          <cell r="D4991" t="str">
            <v>MSc Sports Cardiology - Part Time</v>
          </cell>
          <cell r="E4991" t="str">
            <v>Susan Anne McPheat</v>
          </cell>
          <cell r="F4991">
            <v>73050</v>
          </cell>
        </row>
        <row r="4992">
          <cell r="A4992" t="str">
            <v>PTMSCTMFT</v>
          </cell>
          <cell r="B4992" t="str">
            <v>N</v>
          </cell>
          <cell r="C4992" t="str">
            <v>Active</v>
          </cell>
          <cell r="D4992" t="str">
            <v>MSc Translational Medicine FT</v>
          </cell>
          <cell r="E4992" t="str">
            <v>Susan Anne McPheat</v>
          </cell>
          <cell r="F4992">
            <v>73050</v>
          </cell>
        </row>
        <row r="4993">
          <cell r="A4993" t="str">
            <v>PTPASF</v>
          </cell>
          <cell r="B4993" t="str">
            <v>N</v>
          </cell>
          <cell r="C4993" t="str">
            <v>Active</v>
          </cell>
          <cell r="D4993" t="str">
            <v>MSC Physician Associate Studies – Full time</v>
          </cell>
          <cell r="E4993" t="str">
            <v>Susan Anne McPheat</v>
          </cell>
          <cell r="F4993">
            <v>73050</v>
          </cell>
        </row>
        <row r="4994">
          <cell r="A4994" t="str">
            <v>PTPASP</v>
          </cell>
          <cell r="B4994" t="str">
            <v>N</v>
          </cell>
          <cell r="C4994" t="str">
            <v>Active</v>
          </cell>
          <cell r="D4994" t="str">
            <v>MSC Physician Associate Studies – Part time</v>
          </cell>
          <cell r="E4994" t="str">
            <v>Susan Anne McPheat</v>
          </cell>
          <cell r="F4994">
            <v>73050</v>
          </cell>
        </row>
        <row r="4995">
          <cell r="A4995" t="str">
            <v>PTREMM</v>
          </cell>
          <cell r="B4995" t="str">
            <v>N</v>
          </cell>
          <cell r="C4995" t="str">
            <v>Active</v>
          </cell>
          <cell r="D4995" t="str">
            <v>MRes Clinical Research</v>
          </cell>
          <cell r="E4995" t="str">
            <v>Susan Anne McPheat</v>
          </cell>
          <cell r="F4995">
            <v>73050</v>
          </cell>
        </row>
        <row r="4996">
          <cell r="A4996" t="str">
            <v>PTREMMP</v>
          </cell>
          <cell r="B4996" t="str">
            <v>N</v>
          </cell>
          <cell r="C4996" t="str">
            <v>Active</v>
          </cell>
          <cell r="D4996" t="str">
            <v>MRes Clinical Research - Part Time</v>
          </cell>
          <cell r="E4996" t="str">
            <v>Susan Anne McPheat</v>
          </cell>
          <cell r="F4996">
            <v>73050</v>
          </cell>
        </row>
        <row r="4997">
          <cell r="A4997" t="str">
            <v>PTSWAN</v>
          </cell>
          <cell r="B4997" t="str">
            <v>N</v>
          </cell>
          <cell r="C4997" t="str">
            <v>Active</v>
          </cell>
          <cell r="D4997" t="str">
            <v>SWAN PGT Student</v>
          </cell>
          <cell r="E4997" t="str">
            <v>Susan Anne McPheat</v>
          </cell>
          <cell r="F4997">
            <v>73050</v>
          </cell>
        </row>
        <row r="4998">
          <cell r="A4998" t="str">
            <v>SWAN</v>
          </cell>
          <cell r="B4998" t="str">
            <v>N</v>
          </cell>
          <cell r="C4998" t="str">
            <v>Active</v>
          </cell>
          <cell r="D4998" t="str">
            <v>SWAN Student</v>
          </cell>
          <cell r="E4998" t="str">
            <v>Susan Anne McPheat</v>
          </cell>
          <cell r="F4998">
            <v>73050</v>
          </cell>
        </row>
        <row r="4999">
          <cell r="A4999" t="str">
            <v>UGSWAN</v>
          </cell>
          <cell r="B4999" t="str">
            <v>N</v>
          </cell>
          <cell r="C4999" t="str">
            <v>Active</v>
          </cell>
          <cell r="D4999" t="str">
            <v>SWAN UG Student</v>
          </cell>
          <cell r="E4999" t="str">
            <v>Susan Anne McPheat</v>
          </cell>
          <cell r="F4999">
            <v>73050</v>
          </cell>
        </row>
        <row r="5000">
          <cell r="A5000" t="str">
            <v>UTBBIN</v>
          </cell>
          <cell r="B5000" t="str">
            <v>N</v>
          </cell>
          <cell r="C5000" t="str">
            <v>Active</v>
          </cell>
          <cell r="D5000" t="str">
            <v>BSc Biomedical Informatics</v>
          </cell>
          <cell r="E5000" t="str">
            <v>Susan Anne McPheat</v>
          </cell>
          <cell r="F5000">
            <v>73050</v>
          </cell>
        </row>
        <row r="5001">
          <cell r="A5001" t="str">
            <v>UTBBMS3</v>
          </cell>
          <cell r="B5001" t="str">
            <v>N</v>
          </cell>
          <cell r="C5001" t="str">
            <v>Active</v>
          </cell>
          <cell r="D5001" t="str">
            <v> BSc Biomedical Sciences 3yr</v>
          </cell>
          <cell r="E5001" t="str">
            <v>Susan Anne McPheat</v>
          </cell>
          <cell r="F5001">
            <v>73050</v>
          </cell>
        </row>
        <row r="5002">
          <cell r="A5002" t="str">
            <v>UTBBMS3_INTO</v>
          </cell>
          <cell r="B5002" t="str">
            <v>N</v>
          </cell>
          <cell r="C5002" t="str">
            <v>Active</v>
          </cell>
          <cell r="D5002" t="str">
            <v>BSc BIOMED INTO</v>
          </cell>
          <cell r="E5002" t="str">
            <v>Susan Anne McPheat</v>
          </cell>
          <cell r="F5002">
            <v>72897</v>
          </cell>
        </row>
        <row r="5003">
          <cell r="A5003" t="str">
            <v>UTBBMS4</v>
          </cell>
          <cell r="B5003" t="str">
            <v>N</v>
          </cell>
          <cell r="C5003" t="str">
            <v>Active</v>
          </cell>
          <cell r="D5003" t="str">
            <v>BSc Biomedical Sciences 4yr</v>
          </cell>
          <cell r="E5003" t="str">
            <v>Susan Anne McPheat</v>
          </cell>
          <cell r="F5003">
            <v>73050</v>
          </cell>
        </row>
        <row r="5004">
          <cell r="A5004" t="str">
            <v>UTBBMS4_YO</v>
          </cell>
          <cell r="B5004" t="str">
            <v>N</v>
          </cell>
          <cell r="C5004" t="str">
            <v>Active</v>
          </cell>
          <cell r="D5004" t="str">
            <v>BSc (Hons) Biomedical Science</v>
          </cell>
          <cell r="E5004" t="str">
            <v>Susan Anne McPheat</v>
          </cell>
          <cell r="F5004">
            <v>73050</v>
          </cell>
        </row>
        <row r="5005">
          <cell r="A5005" t="str">
            <v>UTBHCP</v>
          </cell>
          <cell r="B5005" t="str">
            <v>N</v>
          </cell>
          <cell r="C5005" t="str">
            <v>Active</v>
          </cell>
          <cell r="D5005" t="str">
            <v>BSc (Hons) Healthcare Practice</v>
          </cell>
          <cell r="E5005" t="str">
            <v>Susan Anne McPheat</v>
          </cell>
          <cell r="F5005">
            <v>73050</v>
          </cell>
        </row>
        <row r="5006">
          <cell r="A5006" t="str">
            <v>UTBHCS</v>
          </cell>
          <cell r="B5006" t="str">
            <v>N</v>
          </cell>
          <cell r="C5006" t="str">
            <v>Active</v>
          </cell>
          <cell r="D5006" t="str">
            <v>BSc Healthcare Sciences</v>
          </cell>
          <cell r="E5006" t="str">
            <v>Susan Anne McPheat</v>
          </cell>
          <cell r="F5006">
            <v>73050</v>
          </cell>
        </row>
        <row r="5007">
          <cell r="A5007" t="str">
            <v>UTBINT</v>
          </cell>
          <cell r="B5007" t="str">
            <v>N</v>
          </cell>
          <cell r="C5007" t="str">
            <v>Active</v>
          </cell>
          <cell r="D5007" t="str">
            <v>MBBS Intercalated BSc</v>
          </cell>
          <cell r="E5007" t="str">
            <v>Susan Anne McPheat</v>
          </cell>
          <cell r="F5007">
            <v>73050</v>
          </cell>
        </row>
        <row r="5008">
          <cell r="A5008" t="str">
            <v>UTBMDS</v>
          </cell>
          <cell r="B5008" t="str">
            <v>N</v>
          </cell>
          <cell r="C5008" t="str">
            <v>Active</v>
          </cell>
          <cell r="D5008" t="str">
            <v>BSc Medical Studies</v>
          </cell>
          <cell r="E5008" t="str">
            <v>Susan Anne McPheat</v>
          </cell>
          <cell r="F5008">
            <v>73050</v>
          </cell>
        </row>
        <row r="5009">
          <cell r="A5009" t="str">
            <v>UTBMED1R</v>
          </cell>
          <cell r="B5009" t="str">
            <v>N</v>
          </cell>
          <cell r="C5009" t="str">
            <v>Active</v>
          </cell>
          <cell r="D5009" t="str">
            <v>Course for Refugee Doctors</v>
          </cell>
          <cell r="E5009" t="str">
            <v>Susan Anne McPheat</v>
          </cell>
          <cell r="F5009">
            <v>73050</v>
          </cell>
        </row>
        <row r="5010">
          <cell r="A5010" t="str">
            <v>UTBMED4</v>
          </cell>
          <cell r="B5010" t="str">
            <v>N</v>
          </cell>
          <cell r="C5010" t="str">
            <v>Active</v>
          </cell>
          <cell r="D5010" t="str">
            <v>MBBS Medicine GEP</v>
          </cell>
          <cell r="E5010" t="str">
            <v>Susan Anne McPheat</v>
          </cell>
          <cell r="F5010">
            <v>73050</v>
          </cell>
        </row>
        <row r="5011">
          <cell r="A5011" t="str">
            <v>UTBMED4_INTO</v>
          </cell>
          <cell r="B5011" t="str">
            <v>N</v>
          </cell>
          <cell r="C5011" t="str">
            <v>Active</v>
          </cell>
          <cell r="D5011" t="str">
            <v>MBBS 4 YEAR INTO</v>
          </cell>
          <cell r="E5011" t="str">
            <v>Susan Anne McPheat</v>
          </cell>
          <cell r="F5011">
            <v>73050</v>
          </cell>
        </row>
        <row r="5012">
          <cell r="A5012" t="str">
            <v>UTBMED4_INTOT</v>
          </cell>
          <cell r="B5012" t="str">
            <v>N</v>
          </cell>
          <cell r="C5012" t="str">
            <v>Active</v>
          </cell>
          <cell r="D5012" t="str">
            <v>MBBS 4 year INTOT</v>
          </cell>
          <cell r="E5012" t="str">
            <v>Susan Anne McPheat</v>
          </cell>
          <cell r="F5012">
            <v>73050</v>
          </cell>
        </row>
        <row r="5013">
          <cell r="A5013" t="str">
            <v>UTBMED5</v>
          </cell>
          <cell r="B5013" t="str">
            <v>N</v>
          </cell>
          <cell r="C5013" t="str">
            <v>Active</v>
          </cell>
          <cell r="D5013" t="str">
            <v>MBBS Medicine 5yr</v>
          </cell>
          <cell r="E5013" t="str">
            <v>Susan Anne McPheat</v>
          </cell>
          <cell r="F5013">
            <v>73050</v>
          </cell>
        </row>
        <row r="5014">
          <cell r="A5014" t="str">
            <v>UTBMED6_INTO</v>
          </cell>
          <cell r="B5014" t="str">
            <v>N</v>
          </cell>
          <cell r="C5014" t="str">
            <v>Active</v>
          </cell>
          <cell r="D5014" t="str">
            <v>MBBS 6 YEAR INTO</v>
          </cell>
          <cell r="E5014" t="str">
            <v>Susan Anne McPheat</v>
          </cell>
          <cell r="F5014">
            <v>73050</v>
          </cell>
        </row>
        <row r="5015">
          <cell r="A5015" t="str">
            <v>UTBMED6_INTOD</v>
          </cell>
          <cell r="B5015" t="str">
            <v>N</v>
          </cell>
          <cell r="C5015" t="str">
            <v>Active</v>
          </cell>
          <cell r="D5015" t="str">
            <v>International Medicine  (BSc/MD)</v>
          </cell>
          <cell r="E5015" t="str">
            <v>Susan Anne McPheat</v>
          </cell>
          <cell r="F5015">
            <v>73050</v>
          </cell>
        </row>
        <row r="5016">
          <cell r="A5016" t="str">
            <v>UTBMED6_INTOT</v>
          </cell>
          <cell r="B5016" t="str">
            <v>N</v>
          </cell>
          <cell r="C5016" t="str">
            <v>Active</v>
          </cell>
          <cell r="D5016" t="str">
            <v>MBBS 6 year INTOT</v>
          </cell>
          <cell r="E5016" t="str">
            <v>Susan Anne McPheat</v>
          </cell>
          <cell r="F5016">
            <v>73050</v>
          </cell>
        </row>
        <row r="5017">
          <cell r="A5017" t="str">
            <v>UTBOPT</v>
          </cell>
          <cell r="B5017" t="str">
            <v>N</v>
          </cell>
          <cell r="C5017" t="str">
            <v>Active</v>
          </cell>
          <cell r="D5017" t="str">
            <v>BSc (Hons) Occupational Therapy</v>
          </cell>
          <cell r="E5017" t="str">
            <v>Susan Anne McPheat</v>
          </cell>
          <cell r="F5017">
            <v>73050</v>
          </cell>
        </row>
        <row r="5018">
          <cell r="A5018" t="str">
            <v>UTBPHY</v>
          </cell>
          <cell r="B5018" t="str">
            <v>N</v>
          </cell>
          <cell r="C5018" t="str">
            <v>Active</v>
          </cell>
          <cell r="D5018" t="str">
            <v>BSc Physiotherapy</v>
          </cell>
          <cell r="E5018" t="str">
            <v>Susan Anne McPheat</v>
          </cell>
          <cell r="F5018">
            <v>73050</v>
          </cell>
        </row>
        <row r="5019">
          <cell r="A5019" t="str">
            <v>UTBPMS3</v>
          </cell>
          <cell r="B5019" t="str">
            <v>N</v>
          </cell>
          <cell r="C5019" t="str">
            <v>Active</v>
          </cell>
          <cell r="D5019" t="str">
            <v>BSc Paramedic Science 3yr</v>
          </cell>
          <cell r="E5019" t="str">
            <v>Susan Anne McPheat</v>
          </cell>
          <cell r="F5019">
            <v>73050</v>
          </cell>
        </row>
        <row r="5020">
          <cell r="A5020" t="str">
            <v>UTBPMSD</v>
          </cell>
          <cell r="B5020" t="str">
            <v>N</v>
          </cell>
          <cell r="C5020" t="str">
            <v>Active</v>
          </cell>
          <cell r="D5020" t="str">
            <v>Diploma Paramedic Practice</v>
          </cell>
          <cell r="E5020" t="str">
            <v>Susan Anne McPheat</v>
          </cell>
          <cell r="F5020">
            <v>73050</v>
          </cell>
        </row>
        <row r="5021">
          <cell r="A5021" t="str">
            <v>UTBPMSIS2</v>
          </cell>
          <cell r="B5021" t="str">
            <v>N</v>
          </cell>
          <cell r="C5021" t="str">
            <v>Active</v>
          </cell>
          <cell r="D5021" t="str">
            <v>BSc Paramedic Science in Service 2 years</v>
          </cell>
          <cell r="E5021" t="str">
            <v>Susan Anne McPheat</v>
          </cell>
          <cell r="F5021">
            <v>73050</v>
          </cell>
        </row>
        <row r="5022">
          <cell r="A5022" t="str">
            <v>UTBPMSIS3</v>
          </cell>
          <cell r="B5022" t="str">
            <v>N</v>
          </cell>
          <cell r="C5022" t="str">
            <v>Active</v>
          </cell>
          <cell r="D5022" t="str">
            <v>BSc Paramedic Science in Service 3 years</v>
          </cell>
          <cell r="E5022" t="str">
            <v>Susan Anne McPheat</v>
          </cell>
          <cell r="F5022">
            <v>73050</v>
          </cell>
        </row>
        <row r="5023">
          <cell r="A5023" t="str">
            <v>UTBPMST</v>
          </cell>
          <cell r="B5023" t="str">
            <v>N</v>
          </cell>
          <cell r="C5023" t="str">
            <v>Active</v>
          </cell>
          <cell r="D5023" t="str">
            <v>BSc Paramedic Practice</v>
          </cell>
          <cell r="E5023" t="str">
            <v>Susan Anne McPheat</v>
          </cell>
          <cell r="F5023">
            <v>73050</v>
          </cell>
        </row>
        <row r="5024">
          <cell r="A5024" t="str">
            <v>UTBPMSTM</v>
          </cell>
          <cell r="B5024" t="str">
            <v>N</v>
          </cell>
          <cell r="C5024" t="str">
            <v>Active</v>
          </cell>
          <cell r="D5024" t="str">
            <v>BSc Paramedic Practice Module</v>
          </cell>
          <cell r="E5024" t="str">
            <v>Susan Anne McPheat</v>
          </cell>
          <cell r="F5024">
            <v>73050</v>
          </cell>
        </row>
        <row r="5025">
          <cell r="A5025" t="str">
            <v>UTBRDD</v>
          </cell>
          <cell r="B5025" t="str">
            <v>N</v>
          </cell>
          <cell r="C5025" t="str">
            <v>Active</v>
          </cell>
          <cell r="D5025" t="str">
            <v> BSc Diagnostic Radiography</v>
          </cell>
          <cell r="E5025" t="str">
            <v>Susan Anne McPheat</v>
          </cell>
          <cell r="F5025">
            <v>73050</v>
          </cell>
        </row>
        <row r="5026">
          <cell r="A5026" t="str">
            <v>UTBRDT</v>
          </cell>
          <cell r="B5026" t="str">
            <v>N</v>
          </cell>
          <cell r="C5026" t="str">
            <v>Active</v>
          </cell>
          <cell r="D5026" t="str">
            <v>BSc Therapeutic Radiography</v>
          </cell>
          <cell r="E5026" t="str">
            <v>Susan Anne McPheat</v>
          </cell>
          <cell r="F5026">
            <v>73050</v>
          </cell>
        </row>
        <row r="5027">
          <cell r="A5027" t="str">
            <v>UTCFFM</v>
          </cell>
          <cell r="B5027" t="str">
            <v>N</v>
          </cell>
          <cell r="C5027" t="str">
            <v>Active</v>
          </cell>
          <cell r="D5027" t="str">
            <v>Foundation for Medicine</v>
          </cell>
          <cell r="E5027" t="str">
            <v>Susan Anne McPheat</v>
          </cell>
          <cell r="F5027">
            <v>73050</v>
          </cell>
        </row>
        <row r="5028">
          <cell r="A5028" t="str">
            <v>UTDHCP</v>
          </cell>
          <cell r="B5028" t="str">
            <v>N</v>
          </cell>
          <cell r="C5028" t="str">
            <v>Active</v>
          </cell>
          <cell r="D5028" t="str">
            <v>Diploma Healthcare Practice Part time</v>
          </cell>
          <cell r="E5028" t="str">
            <v>Susan Anne McPheat</v>
          </cell>
          <cell r="F5028">
            <v>73050</v>
          </cell>
        </row>
        <row r="5029">
          <cell r="A5029" t="str">
            <v>UTDMDS</v>
          </cell>
          <cell r="B5029" t="str">
            <v>N</v>
          </cell>
          <cell r="C5029" t="str">
            <v>Active</v>
          </cell>
          <cell r="D5029" t="str">
            <v>Dip Medical Studies</v>
          </cell>
          <cell r="E5029" t="str">
            <v>Susan Anne McPheat</v>
          </cell>
          <cell r="F5029">
            <v>73050</v>
          </cell>
        </row>
        <row r="5030">
          <cell r="A5030" t="str">
            <v>UTDMHN</v>
          </cell>
          <cell r="B5030" t="str">
            <v>N</v>
          </cell>
          <cell r="C5030" t="str">
            <v>Active</v>
          </cell>
          <cell r="D5030" t="str">
            <v>Dip Mental Health Needs</v>
          </cell>
          <cell r="E5030" t="str">
            <v>Susan Anne McPheat</v>
          </cell>
          <cell r="F5030">
            <v>73050</v>
          </cell>
        </row>
        <row r="5031">
          <cell r="A5031" t="str">
            <v>UTDPSI</v>
          </cell>
          <cell r="B5031" t="str">
            <v>N</v>
          </cell>
          <cell r="C5031" t="str">
            <v>Active</v>
          </cell>
          <cell r="D5031" t="str">
            <v>Dip Psycho-Social Interventions</v>
          </cell>
          <cell r="E5031" t="str">
            <v>Susan Anne McPheat</v>
          </cell>
          <cell r="F5031">
            <v>73050</v>
          </cell>
        </row>
        <row r="5032">
          <cell r="A5032" t="str">
            <v>UTFBI</v>
          </cell>
          <cell r="B5032" t="str">
            <v>N</v>
          </cell>
          <cell r="C5032" t="str">
            <v>Active</v>
          </cell>
          <cell r="D5032" t="str">
            <v>FD Breast Imaging</v>
          </cell>
          <cell r="E5032" t="str">
            <v>Susan Anne McPheat</v>
          </cell>
          <cell r="F5032">
            <v>73050</v>
          </cell>
        </row>
        <row r="5033">
          <cell r="A5033" t="str">
            <v>UTFCPHC</v>
          </cell>
          <cell r="B5033" t="str">
            <v>N</v>
          </cell>
          <cell r="C5033" t="str">
            <v>Active</v>
          </cell>
          <cell r="D5033" t="str">
            <v>FC PreHospital Care</v>
          </cell>
          <cell r="E5033" t="str">
            <v>Susan Anne McPheat</v>
          </cell>
          <cell r="F5033">
            <v>73050</v>
          </cell>
        </row>
        <row r="5034">
          <cell r="A5034" t="str">
            <v>UTFHCP</v>
          </cell>
          <cell r="B5034" t="str">
            <v>N</v>
          </cell>
          <cell r="C5034" t="str">
            <v>Active</v>
          </cell>
          <cell r="D5034" t="str">
            <v>FD in Healthcare Practice</v>
          </cell>
          <cell r="E5034" t="str">
            <v>Susan Anne McPheat</v>
          </cell>
          <cell r="F5034">
            <v>73050</v>
          </cell>
        </row>
        <row r="5035">
          <cell r="A5035" t="str">
            <v>UTFHCP_NA</v>
          </cell>
          <cell r="B5035" t="str">
            <v>N</v>
          </cell>
          <cell r="C5035" t="str">
            <v>Active</v>
          </cell>
          <cell r="D5035" t="str">
            <v>FD Healthcare Practice (Nursing Associate)</v>
          </cell>
          <cell r="E5035" t="str">
            <v>Susan Anne McPheat</v>
          </cell>
          <cell r="F5035">
            <v>73050</v>
          </cell>
        </row>
        <row r="5036">
          <cell r="A5036" t="str">
            <v>UTFHMS</v>
          </cell>
          <cell r="B5036" t="str">
            <v>N</v>
          </cell>
          <cell r="C5036" t="str">
            <v>Active</v>
          </cell>
          <cell r="D5036" t="str">
            <v>FD Health and Medical Sciences  Paramedic Pathway</v>
          </cell>
          <cell r="E5036" t="str">
            <v>Susan Anne McPheat</v>
          </cell>
          <cell r="F5036">
            <v>73050</v>
          </cell>
        </row>
        <row r="5037">
          <cell r="A5037" t="str">
            <v>UTFHMSBT</v>
          </cell>
          <cell r="B5037" t="str">
            <v>N</v>
          </cell>
          <cell r="C5037" t="str">
            <v>Active</v>
          </cell>
          <cell r="D5037" t="str">
            <v>FD Biomedical Science</v>
          </cell>
          <cell r="E5037" t="str">
            <v>Susan Anne McPheat</v>
          </cell>
          <cell r="F5037">
            <v>73050</v>
          </cell>
        </row>
        <row r="5038">
          <cell r="A5038" t="str">
            <v>UTFLTC</v>
          </cell>
          <cell r="B5038" t="str">
            <v>N</v>
          </cell>
          <cell r="C5038" t="str">
            <v>Active</v>
          </cell>
          <cell r="D5038" t="str">
            <v>FD Long Term Conditions</v>
          </cell>
          <cell r="E5038" t="str">
            <v>Susan Anne McPheat</v>
          </cell>
          <cell r="F5038">
            <v>73050</v>
          </cell>
        </row>
        <row r="5039">
          <cell r="A5039" t="str">
            <v>UTFPMS</v>
          </cell>
          <cell r="B5039" t="str">
            <v>N</v>
          </cell>
          <cell r="C5039" t="str">
            <v>Active</v>
          </cell>
          <cell r="D5039" t="str">
            <v>FD Paramedic Science</v>
          </cell>
          <cell r="E5039" t="str">
            <v>Susan Anne McPheat</v>
          </cell>
          <cell r="F5039">
            <v>73050</v>
          </cell>
        </row>
        <row r="5040">
          <cell r="A5040" t="str">
            <v>UTFPMSF</v>
          </cell>
          <cell r="B5040" t="str">
            <v>N</v>
          </cell>
          <cell r="C5040" t="str">
            <v>Active</v>
          </cell>
          <cell r="D5040" t="str">
            <v>FD Paramedic Science -Full time</v>
          </cell>
          <cell r="E5040" t="str">
            <v>Susan Anne McPheat</v>
          </cell>
          <cell r="F5040">
            <v>73050</v>
          </cell>
        </row>
        <row r="5041">
          <cell r="A5041" t="str">
            <v>UTFPMSP2</v>
          </cell>
          <cell r="B5041" t="str">
            <v>N</v>
          </cell>
          <cell r="C5041" t="str">
            <v>Active</v>
          </cell>
          <cell r="D5041" t="str">
            <v>FD Paramedic Science -Part time 2 yr</v>
          </cell>
          <cell r="E5041" t="str">
            <v>Susan Anne McPheat</v>
          </cell>
          <cell r="F5041">
            <v>73050</v>
          </cell>
        </row>
        <row r="5042">
          <cell r="A5042" t="str">
            <v>UTFPMSP3</v>
          </cell>
          <cell r="B5042" t="str">
            <v>N</v>
          </cell>
          <cell r="C5042" t="str">
            <v>Active</v>
          </cell>
          <cell r="D5042" t="str">
            <v>FD Paramedic Science -Part time 3 yr</v>
          </cell>
          <cell r="E5042" t="str">
            <v>Susan Anne McPheat</v>
          </cell>
          <cell r="F5042">
            <v>73050</v>
          </cell>
        </row>
        <row r="5043">
          <cell r="A5043" t="str">
            <v>UTGHCP</v>
          </cell>
          <cell r="B5043" t="str">
            <v>N</v>
          </cell>
          <cell r="C5043" t="str">
            <v>Active</v>
          </cell>
          <cell r="D5043" t="str">
            <v>Graduate Certificate Healthcare Practice Part time</v>
          </cell>
          <cell r="E5043" t="str">
            <v>Susan Anne McPheat</v>
          </cell>
          <cell r="F5043">
            <v>73050</v>
          </cell>
        </row>
        <row r="5044">
          <cell r="A5044" t="str">
            <v>UTLMED1</v>
          </cell>
          <cell r="B5044" t="str">
            <v>N</v>
          </cell>
          <cell r="C5044" t="str">
            <v>Active</v>
          </cell>
          <cell r="D5044" t="str">
            <v>UEB Medicine</v>
          </cell>
          <cell r="E5044" t="str">
            <v>Susan Anne McPheat</v>
          </cell>
          <cell r="F5044">
            <v>73050</v>
          </cell>
        </row>
        <row r="5045">
          <cell r="A5045" t="str">
            <v>UTMBMS4</v>
          </cell>
          <cell r="B5045" t="str">
            <v>N</v>
          </cell>
          <cell r="C5045" t="str">
            <v>Active</v>
          </cell>
          <cell r="D5045" t="str">
            <v>MSci Biomedical Science 4 Year programme</v>
          </cell>
          <cell r="E5045" t="str">
            <v>Susan Anne McPheat</v>
          </cell>
          <cell r="F5045">
            <v>73050</v>
          </cell>
        </row>
        <row r="5046">
          <cell r="A5046" t="str">
            <v>UTMFHHDSS</v>
          </cell>
          <cell r="B5046" t="str">
            <v>N</v>
          </cell>
          <cell r="C5046" t="str">
            <v>Active</v>
          </cell>
          <cell r="D5046" t="str">
            <v>Frontiers in Human Health and Disease - Summer Sch</v>
          </cell>
          <cell r="E5046" t="str">
            <v>Susan Anne McPheat</v>
          </cell>
          <cell r="F5046">
            <v>73050</v>
          </cell>
        </row>
        <row r="5047">
          <cell r="A5047" t="str">
            <v>UTMHCP</v>
          </cell>
          <cell r="B5047" t="str">
            <v>N</v>
          </cell>
          <cell r="C5047" t="str">
            <v>Active</v>
          </cell>
          <cell r="D5047" t="str">
            <v>Undergraduate Healthcare Practice - Module Only</v>
          </cell>
          <cell r="E5047" t="str">
            <v>Susan Anne McPheat</v>
          </cell>
          <cell r="F5047">
            <v>73050</v>
          </cell>
        </row>
        <row r="5048">
          <cell r="A5048" t="str">
            <v>UTXDAAD</v>
          </cell>
          <cell r="B5048" t="str">
            <v>N</v>
          </cell>
          <cell r="C5048" t="str">
            <v>Active</v>
          </cell>
          <cell r="D5048" t="str">
            <v>Visiting DAAD Student</v>
          </cell>
          <cell r="E5048" t="str">
            <v>Susan Anne McPheat</v>
          </cell>
          <cell r="F5048">
            <v>73050</v>
          </cell>
        </row>
        <row r="5049">
          <cell r="A5049" t="str">
            <v>UTXELE</v>
          </cell>
          <cell r="B5049" t="str">
            <v>N</v>
          </cell>
          <cell r="C5049" t="str">
            <v>Active</v>
          </cell>
          <cell r="D5049" t="str">
            <v>Visiting Elective Student</v>
          </cell>
          <cell r="E5049" t="str">
            <v>Susan Anne McPheat</v>
          </cell>
          <cell r="F5049">
            <v>73050</v>
          </cell>
        </row>
      </sheetData>
      <sheetData sheetId="3" refreshError="1"/>
      <sheetData sheetId="4">
        <row r="2">
          <cell r="A2" t="str">
            <v>101</v>
          </cell>
          <cell r="B2" t="str">
            <v>Office Costs</v>
          </cell>
          <cell r="C2" t="str">
            <v>Active code</v>
          </cell>
        </row>
        <row r="3">
          <cell r="A3" t="str">
            <v>103</v>
          </cell>
          <cell r="B3" t="str">
            <v>Computer Supplies &amp; Services</v>
          </cell>
          <cell r="C3" t="str">
            <v>Active code</v>
          </cell>
        </row>
        <row r="4">
          <cell r="A4" t="str">
            <v>106</v>
          </cell>
          <cell r="B4" t="str">
            <v>AudioVisual Supplies and services</v>
          </cell>
          <cell r="C4" t="str">
            <v>Active code</v>
          </cell>
        </row>
        <row r="5">
          <cell r="A5" t="str">
            <v>107</v>
          </cell>
          <cell r="B5" t="str">
            <v>Books Library &amp; Publications</v>
          </cell>
          <cell r="C5" t="str">
            <v>Active code</v>
          </cell>
        </row>
        <row r="6">
          <cell r="A6" t="str">
            <v>108</v>
          </cell>
          <cell r="B6" t="str">
            <v>Catering</v>
          </cell>
          <cell r="C6" t="str">
            <v>Active code</v>
          </cell>
        </row>
        <row r="7">
          <cell r="A7" t="str">
            <v>109</v>
          </cell>
          <cell r="B7" t="str">
            <v>Medical Equipment, Supplies &amp; Services</v>
          </cell>
          <cell r="C7" t="str">
            <v>Active code</v>
          </cell>
        </row>
        <row r="8">
          <cell r="A8" t="str">
            <v>110</v>
          </cell>
          <cell r="B8" t="str">
            <v>Equipment</v>
          </cell>
          <cell r="C8" t="str">
            <v>Active code</v>
          </cell>
        </row>
        <row r="9">
          <cell r="A9" t="str">
            <v>111</v>
          </cell>
          <cell r="B9" t="str">
            <v>Health &amp; Safety</v>
          </cell>
          <cell r="C9" t="str">
            <v>Active code</v>
          </cell>
        </row>
        <row r="10">
          <cell r="A10" t="str">
            <v>113</v>
          </cell>
          <cell r="B10" t="str">
            <v>Bank charges</v>
          </cell>
          <cell r="C10" t="str">
            <v>Active code</v>
          </cell>
        </row>
        <row r="11">
          <cell r="A11" t="str">
            <v>114</v>
          </cell>
          <cell r="B11" t="str">
            <v>Professional Fees</v>
          </cell>
          <cell r="C11" t="str">
            <v>Active code</v>
          </cell>
        </row>
        <row r="12">
          <cell r="A12" t="str">
            <v>115</v>
          </cell>
          <cell r="B12" t="str">
            <v>Students´ Union Subvention</v>
          </cell>
          <cell r="C12" t="str">
            <v>Active code</v>
          </cell>
        </row>
        <row r="13">
          <cell r="A13" t="str">
            <v>116</v>
          </cell>
          <cell r="B13" t="str">
            <v>Internal Audit</v>
          </cell>
          <cell r="C13" t="str">
            <v>Active code</v>
          </cell>
        </row>
        <row r="14">
          <cell r="A14" t="str">
            <v>117</v>
          </cell>
          <cell r="B14" t="str">
            <v>External Audit - Subs</v>
          </cell>
          <cell r="C14" t="str">
            <v>Active code</v>
          </cell>
        </row>
        <row r="15">
          <cell r="A15" t="str">
            <v>118</v>
          </cell>
          <cell r="B15" t="str">
            <v>External Audit - Other Services</v>
          </cell>
          <cell r="C15" t="str">
            <v>Active code</v>
          </cell>
        </row>
        <row r="16">
          <cell r="A16" t="str">
            <v>119</v>
          </cell>
          <cell r="B16" t="str">
            <v>External Audit - Audit</v>
          </cell>
          <cell r="C16" t="str">
            <v>Active code</v>
          </cell>
        </row>
        <row r="17">
          <cell r="A17" t="str">
            <v>120</v>
          </cell>
          <cell r="B17" t="str">
            <v>Furniture</v>
          </cell>
          <cell r="C17" t="str">
            <v>Active code</v>
          </cell>
        </row>
        <row r="18">
          <cell r="A18" t="str">
            <v>121</v>
          </cell>
          <cell r="B18" t="str">
            <v>Software</v>
          </cell>
          <cell r="C18" t="str">
            <v>Active code</v>
          </cell>
        </row>
        <row r="19">
          <cell r="A19" t="str">
            <v>122</v>
          </cell>
          <cell r="B19" t="str">
            <v>Printers</v>
          </cell>
          <cell r="C19" t="str">
            <v>Active code</v>
          </cell>
        </row>
        <row r="20">
          <cell r="A20" t="str">
            <v>123</v>
          </cell>
          <cell r="B20" t="str">
            <v>Servers</v>
          </cell>
          <cell r="C20" t="str">
            <v>Active code</v>
          </cell>
        </row>
        <row r="21">
          <cell r="A21" t="str">
            <v>124</v>
          </cell>
          <cell r="B21" t="str">
            <v>Computers</v>
          </cell>
          <cell r="C21" t="str">
            <v>Active code</v>
          </cell>
        </row>
        <row r="22">
          <cell r="A22" t="str">
            <v>125</v>
          </cell>
          <cell r="B22" t="str">
            <v>Network</v>
          </cell>
          <cell r="C22" t="str">
            <v>Active code</v>
          </cell>
        </row>
        <row r="23">
          <cell r="A23" t="str">
            <v>126</v>
          </cell>
          <cell r="B23" t="str">
            <v>Network Services</v>
          </cell>
          <cell r="C23" t="str">
            <v>Active code</v>
          </cell>
        </row>
        <row r="24">
          <cell r="A24" t="str">
            <v>127</v>
          </cell>
          <cell r="B24" t="str">
            <v>Computer Misc</v>
          </cell>
          <cell r="C24" t="str">
            <v>Active code</v>
          </cell>
        </row>
        <row r="25">
          <cell r="A25" t="str">
            <v>129</v>
          </cell>
          <cell r="B25" t="str">
            <v>Merchant Service Charges</v>
          </cell>
          <cell r="C25" t="str">
            <v>Active code</v>
          </cell>
        </row>
        <row r="26">
          <cell r="A26" t="str">
            <v>130</v>
          </cell>
          <cell r="B26" t="str">
            <v>Laboratory Small Apparatus</v>
          </cell>
          <cell r="C26" t="str">
            <v>Active code</v>
          </cell>
        </row>
        <row r="27">
          <cell r="A27" t="str">
            <v>131</v>
          </cell>
          <cell r="B27" t="str">
            <v>Laboratory Bonded Alcohol</v>
          </cell>
          <cell r="C27" t="str">
            <v>Active code</v>
          </cell>
        </row>
        <row r="28">
          <cell r="A28" t="str">
            <v>132</v>
          </cell>
          <cell r="B28" t="str">
            <v>Laboratory Capital Equipment</v>
          </cell>
          <cell r="C28" t="str">
            <v>Active code</v>
          </cell>
        </row>
        <row r="29">
          <cell r="A29" t="str">
            <v>133</v>
          </cell>
          <cell r="B29" t="str">
            <v>Laboratory Chemicals  - Organic &amp; Inorganic</v>
          </cell>
          <cell r="C29" t="str">
            <v>Active code</v>
          </cell>
        </row>
        <row r="30">
          <cell r="A30" t="str">
            <v>134</v>
          </cell>
          <cell r="B30" t="str">
            <v>Laboratory Clothing</v>
          </cell>
          <cell r="C30" t="str">
            <v>Active code</v>
          </cell>
        </row>
        <row r="31">
          <cell r="A31" t="str">
            <v>135</v>
          </cell>
          <cell r="B31" t="str">
            <v>Laboratory Consumables &amp; Sundries, Incl. Disposables</v>
          </cell>
          <cell r="C31" t="str">
            <v>Active code</v>
          </cell>
        </row>
        <row r="32">
          <cell r="A32" t="str">
            <v>136</v>
          </cell>
          <cell r="B32" t="str">
            <v>Laboratory Diagnostic Testing &amp; Calibration Services</v>
          </cell>
          <cell r="C32" t="str">
            <v>Active code</v>
          </cell>
        </row>
        <row r="33">
          <cell r="A33" t="str">
            <v>137</v>
          </cell>
          <cell r="B33" t="str">
            <v>Laboratory Equipment, Maintenance &amp; Repair</v>
          </cell>
          <cell r="C33" t="str">
            <v>Active code</v>
          </cell>
        </row>
        <row r="34">
          <cell r="A34" t="str">
            <v>138</v>
          </cell>
          <cell r="B34" t="str">
            <v>Laboratory Gases Purchase &amp; Associated Rentals</v>
          </cell>
          <cell r="C34" t="str">
            <v>Active code</v>
          </cell>
        </row>
        <row r="35">
          <cell r="A35" t="str">
            <v>139</v>
          </cell>
          <cell r="B35" t="str">
            <v>Laboratory Plasticware</v>
          </cell>
          <cell r="C35" t="str">
            <v>Active code</v>
          </cell>
        </row>
        <row r="36">
          <cell r="A36" t="str">
            <v>140</v>
          </cell>
          <cell r="B36" t="str">
            <v>Laboratory Glassware</v>
          </cell>
          <cell r="C36" t="str">
            <v>Active code</v>
          </cell>
        </row>
        <row r="37">
          <cell r="A37" t="str">
            <v>141</v>
          </cell>
          <cell r="B37" t="str">
            <v>Radiochemicals</v>
          </cell>
          <cell r="C37" t="str">
            <v>Active code</v>
          </cell>
        </row>
        <row r="38">
          <cell r="A38" t="str">
            <v>142</v>
          </cell>
          <cell r="B38" t="str">
            <v>Tissue Culture &amp; Bacteriological Media</v>
          </cell>
          <cell r="C38" t="str">
            <v>Active code</v>
          </cell>
        </row>
        <row r="39">
          <cell r="A39" t="str">
            <v>143</v>
          </cell>
          <cell r="B39" t="str">
            <v>Laboratory Waste Disposal</v>
          </cell>
          <cell r="C39" t="str">
            <v>Active code</v>
          </cell>
        </row>
        <row r="40">
          <cell r="A40" t="str">
            <v>144</v>
          </cell>
          <cell r="B40" t="str">
            <v>Laboratory Refrigerants include Liquid Nitrogen</v>
          </cell>
          <cell r="C40" t="str">
            <v>Active code</v>
          </cell>
        </row>
        <row r="41">
          <cell r="A41" t="str">
            <v>145</v>
          </cell>
          <cell r="B41" t="str">
            <v>Laboratory Blood Products</v>
          </cell>
          <cell r="C41" t="str">
            <v>Active code</v>
          </cell>
        </row>
        <row r="42">
          <cell r="A42" t="str">
            <v>146</v>
          </cell>
          <cell r="B42" t="str">
            <v>Laboratory Consignment Stock</v>
          </cell>
          <cell r="C42" t="str">
            <v>Active code</v>
          </cell>
        </row>
        <row r="43">
          <cell r="A43" t="str">
            <v>147</v>
          </cell>
          <cell r="B43" t="str">
            <v>Pharmaceuticals</v>
          </cell>
          <cell r="C43" t="str">
            <v>Active code</v>
          </cell>
        </row>
        <row r="44">
          <cell r="A44" t="str">
            <v>148</v>
          </cell>
          <cell r="B44" t="str">
            <v>Laboratory Misc</v>
          </cell>
          <cell r="C44" t="str">
            <v>Active code</v>
          </cell>
        </row>
        <row r="45">
          <cell r="A45" t="str">
            <v>151</v>
          </cell>
          <cell r="B45" t="str">
            <v>Binding</v>
          </cell>
          <cell r="C45" t="str">
            <v>Active code</v>
          </cell>
        </row>
        <row r="46">
          <cell r="A46" t="str">
            <v>152</v>
          </cell>
          <cell r="B46" t="str">
            <v>Printing Misc.</v>
          </cell>
          <cell r="C46" t="str">
            <v>Active code</v>
          </cell>
        </row>
        <row r="47">
          <cell r="A47" t="str">
            <v>153</v>
          </cell>
          <cell r="B47" t="str">
            <v>Advertising</v>
          </cell>
          <cell r="C47" t="str">
            <v>Active code</v>
          </cell>
        </row>
        <row r="48">
          <cell r="A48" t="str">
            <v>154</v>
          </cell>
          <cell r="B48" t="str">
            <v>Data Information Services</v>
          </cell>
          <cell r="C48" t="str">
            <v>Active code</v>
          </cell>
        </row>
        <row r="49">
          <cell r="A49" t="str">
            <v>155</v>
          </cell>
          <cell r="B49" t="str">
            <v>Digital Advertising</v>
          </cell>
          <cell r="C49" t="str">
            <v>Active code</v>
          </cell>
        </row>
        <row r="50">
          <cell r="A50" t="str">
            <v>156</v>
          </cell>
          <cell r="B50" t="str">
            <v>Accountancy, Audit Services</v>
          </cell>
          <cell r="C50" t="str">
            <v>Active code</v>
          </cell>
        </row>
        <row r="51">
          <cell r="A51" t="str">
            <v>157</v>
          </cell>
          <cell r="B51" t="str">
            <v>General Consultancy fee/exp</v>
          </cell>
          <cell r="C51" t="str">
            <v>Active code</v>
          </cell>
        </row>
        <row r="52">
          <cell r="A52" t="str">
            <v>158</v>
          </cell>
          <cell r="B52" t="str">
            <v>Legal Services</v>
          </cell>
          <cell r="C52" t="str">
            <v>Active code</v>
          </cell>
        </row>
        <row r="53">
          <cell r="A53" t="str">
            <v>159</v>
          </cell>
          <cell r="B53" t="str">
            <v>Investment Advice</v>
          </cell>
          <cell r="C53" t="str">
            <v>Active code</v>
          </cell>
        </row>
        <row r="54">
          <cell r="A54" t="str">
            <v>160</v>
          </cell>
          <cell r="B54" t="str">
            <v>Patent, Trademark or Copyright Law</v>
          </cell>
          <cell r="C54" t="str">
            <v>Active code</v>
          </cell>
        </row>
        <row r="55">
          <cell r="A55" t="str">
            <v>161</v>
          </cell>
          <cell r="B55" t="str">
            <v>Actors´ Fee</v>
          </cell>
          <cell r="C55" t="str">
            <v>Active code</v>
          </cell>
        </row>
        <row r="56">
          <cell r="A56" t="str">
            <v>162</v>
          </cell>
          <cell r="B56" t="str">
            <v>Speakers &amp; Presenters</v>
          </cell>
          <cell r="C56" t="str">
            <v>Active code</v>
          </cell>
        </row>
        <row r="57">
          <cell r="A57" t="str">
            <v>163</v>
          </cell>
          <cell r="B57" t="str">
            <v>Professional Body Subs</v>
          </cell>
          <cell r="C57" t="str">
            <v>Active code</v>
          </cell>
        </row>
        <row r="58">
          <cell r="A58" t="str">
            <v>164</v>
          </cell>
          <cell r="B58" t="str">
            <v>Training Courses</v>
          </cell>
          <cell r="C58" t="str">
            <v>Active code</v>
          </cell>
        </row>
        <row r="59">
          <cell r="A59" t="str">
            <v>165</v>
          </cell>
          <cell r="B59" t="str">
            <v>News &amp; Publicity Services (Not Advertising)</v>
          </cell>
          <cell r="C59" t="str">
            <v>Active code</v>
          </cell>
        </row>
        <row r="60">
          <cell r="A60" t="str">
            <v>166</v>
          </cell>
          <cell r="B60" t="str">
            <v>Debt Collection Services</v>
          </cell>
          <cell r="C60" t="str">
            <v>Active code</v>
          </cell>
        </row>
        <row r="61">
          <cell r="A61" t="str">
            <v>167</v>
          </cell>
          <cell r="B61" t="str">
            <v>Market Research Services</v>
          </cell>
          <cell r="C61" t="str">
            <v>Active code</v>
          </cell>
        </row>
        <row r="62">
          <cell r="A62" t="str">
            <v>168</v>
          </cell>
          <cell r="B62" t="str">
            <v>Translation, Interpreter, Transcription &amp; Procedural Writing Services</v>
          </cell>
          <cell r="C62" t="str">
            <v>Active code</v>
          </cell>
        </row>
        <row r="63">
          <cell r="A63" t="str">
            <v>169</v>
          </cell>
          <cell r="B63" t="str">
            <v>Study Abroad Advisory Services</v>
          </cell>
          <cell r="C63" t="str">
            <v>Active code</v>
          </cell>
        </row>
        <row r="64">
          <cell r="A64" t="str">
            <v>170</v>
          </cell>
          <cell r="B64" t="str">
            <v>Hospital Placements</v>
          </cell>
          <cell r="C64" t="str">
            <v>Active code</v>
          </cell>
        </row>
        <row r="65">
          <cell r="A65" t="str">
            <v>171</v>
          </cell>
          <cell r="B65" t="str">
            <v>Research Work Subcontracted</v>
          </cell>
          <cell r="C65" t="str">
            <v>Active code</v>
          </cell>
        </row>
        <row r="66">
          <cell r="A66" t="str">
            <v>172</v>
          </cell>
          <cell r="B66" t="str">
            <v>GP Placements</v>
          </cell>
          <cell r="C66" t="str">
            <v>Active code</v>
          </cell>
        </row>
        <row r="67">
          <cell r="A67" t="str">
            <v>174</v>
          </cell>
          <cell r="B67" t="str">
            <v>Professional Services Misc</v>
          </cell>
          <cell r="C67" t="str">
            <v>Active code</v>
          </cell>
        </row>
        <row r="68">
          <cell r="A68" t="str">
            <v>175</v>
          </cell>
          <cell r="B68" t="str">
            <v>Stationery &amp; Office Supplies</v>
          </cell>
          <cell r="C68" t="str">
            <v>Active code</v>
          </cell>
        </row>
        <row r="69">
          <cell r="A69" t="str">
            <v>176</v>
          </cell>
          <cell r="B69" t="str">
            <v>Subsistence</v>
          </cell>
          <cell r="C69" t="str">
            <v>Active code</v>
          </cell>
        </row>
        <row r="70">
          <cell r="A70" t="str">
            <v>177</v>
          </cell>
          <cell r="B70" t="str">
            <v>Travel</v>
          </cell>
          <cell r="C70" t="str">
            <v>Active code</v>
          </cell>
        </row>
        <row r="71">
          <cell r="A71" t="str">
            <v>178</v>
          </cell>
          <cell r="B71" t="str">
            <v>Car/Vehicle hire</v>
          </cell>
          <cell r="C71" t="str">
            <v>Active code</v>
          </cell>
        </row>
        <row r="72">
          <cell r="A72" t="str">
            <v>179</v>
          </cell>
          <cell r="B72" t="str">
            <v>Conferences</v>
          </cell>
          <cell r="C72" t="str">
            <v>Active code</v>
          </cell>
        </row>
        <row r="73">
          <cell r="A73" t="str">
            <v>180</v>
          </cell>
          <cell r="B73" t="str">
            <v>Study participants</v>
          </cell>
          <cell r="C73" t="str">
            <v>Active code</v>
          </cell>
        </row>
        <row r="74">
          <cell r="A74" t="str">
            <v>181</v>
          </cell>
          <cell r="B74" t="str">
            <v>Home Office Visa</v>
          </cell>
          <cell r="C74" t="str">
            <v>Active code</v>
          </cell>
        </row>
        <row r="75">
          <cell r="A75" t="str">
            <v>182</v>
          </cell>
          <cell r="B75" t="str">
            <v>Student compensation payments</v>
          </cell>
          <cell r="C75" t="str">
            <v>Active code</v>
          </cell>
        </row>
        <row r="76">
          <cell r="A76" t="str">
            <v>185</v>
          </cell>
          <cell r="B76" t="str">
            <v>Freight Costs</v>
          </cell>
          <cell r="C76" t="str">
            <v>Active code</v>
          </cell>
        </row>
        <row r="77">
          <cell r="A77" t="str">
            <v>186</v>
          </cell>
          <cell r="B77" t="str">
            <v>Post and Packaging</v>
          </cell>
          <cell r="C77" t="str">
            <v>Active code</v>
          </cell>
        </row>
        <row r="78">
          <cell r="A78" t="str">
            <v>187</v>
          </cell>
          <cell r="B78" t="str">
            <v>Dry Ice Ship Charges</v>
          </cell>
          <cell r="C78" t="str">
            <v>Active code</v>
          </cell>
        </row>
        <row r="79">
          <cell r="A79" t="str">
            <v>188</v>
          </cell>
          <cell r="B79" t="str">
            <v>Admin Charges</v>
          </cell>
          <cell r="C79" t="str">
            <v>Active code</v>
          </cell>
        </row>
        <row r="80">
          <cell r="A80" t="str">
            <v>189</v>
          </cell>
          <cell r="B80" t="str">
            <v>Invoice Amendment</v>
          </cell>
          <cell r="C80" t="str">
            <v>Active code</v>
          </cell>
        </row>
        <row r="81">
          <cell r="A81" t="str">
            <v>190</v>
          </cell>
          <cell r="B81" t="str">
            <v>Livestock</v>
          </cell>
          <cell r="C81" t="str">
            <v>Active code</v>
          </cell>
        </row>
        <row r="82">
          <cell r="A82" t="str">
            <v>191</v>
          </cell>
          <cell r="B82" t="str">
            <v>Bedding</v>
          </cell>
          <cell r="C82" t="str">
            <v>Active code</v>
          </cell>
        </row>
        <row r="83">
          <cell r="A83" t="str">
            <v>192</v>
          </cell>
          <cell r="B83" t="str">
            <v>Diet Products</v>
          </cell>
          <cell r="C83" t="str">
            <v>Active code</v>
          </cell>
        </row>
        <row r="84">
          <cell r="A84" t="str">
            <v>193</v>
          </cell>
          <cell r="B84" t="str">
            <v>Environmental Enrichment Products</v>
          </cell>
          <cell r="C84" t="str">
            <v>Active code</v>
          </cell>
        </row>
        <row r="85">
          <cell r="A85" t="str">
            <v>194</v>
          </cell>
          <cell r="B85" t="str">
            <v>Support Equipment</v>
          </cell>
          <cell r="C85" t="str">
            <v>Active code</v>
          </cell>
        </row>
        <row r="86">
          <cell r="A86" t="str">
            <v>195</v>
          </cell>
          <cell r="B86" t="str">
            <v>Block F Cleaning</v>
          </cell>
          <cell r="C86" t="str">
            <v>Active code</v>
          </cell>
        </row>
        <row r="87">
          <cell r="A87" t="str">
            <v>196</v>
          </cell>
          <cell r="B87" t="str">
            <v>Pathological Waste</v>
          </cell>
          <cell r="C87" t="str">
            <v>Active code</v>
          </cell>
        </row>
        <row r="88">
          <cell r="A88" t="str">
            <v>197</v>
          </cell>
          <cell r="B88" t="str">
            <v>Procedure Consumables</v>
          </cell>
          <cell r="C88" t="str">
            <v>Active code</v>
          </cell>
        </row>
        <row r="89">
          <cell r="A89" t="str">
            <v>198</v>
          </cell>
          <cell r="B89" t="str">
            <v>Animal Equipment</v>
          </cell>
          <cell r="C89" t="str">
            <v>Active code</v>
          </cell>
        </row>
        <row r="90">
          <cell r="A90" t="str">
            <v>201</v>
          </cell>
          <cell r="B90" t="str">
            <v>Theatre Equipment</v>
          </cell>
          <cell r="C90" t="str">
            <v>Active code</v>
          </cell>
        </row>
        <row r="91">
          <cell r="A91" t="str">
            <v>202</v>
          </cell>
          <cell r="B91" t="str">
            <v>Service Animal Equipment</v>
          </cell>
          <cell r="C91" t="str">
            <v>Active code</v>
          </cell>
        </row>
        <row r="92">
          <cell r="A92" t="str">
            <v>203</v>
          </cell>
          <cell r="B92" t="str">
            <v>Veterinary Pharmaceuticals</v>
          </cell>
          <cell r="C92" t="str">
            <v>Active code</v>
          </cell>
        </row>
        <row r="93">
          <cell r="A93" t="str">
            <v>210</v>
          </cell>
          <cell r="B93" t="str">
            <v>Hire of other Assets - Operating Leases</v>
          </cell>
          <cell r="C93" t="str">
            <v>Active code</v>
          </cell>
        </row>
        <row r="94">
          <cell r="A94" t="str">
            <v>211</v>
          </cell>
          <cell r="B94" t="str">
            <v>Lecture Fees</v>
          </cell>
          <cell r="C94" t="str">
            <v>Active code</v>
          </cell>
        </row>
        <row r="95">
          <cell r="A95" t="str">
            <v>212</v>
          </cell>
          <cell r="B95" t="str">
            <v>Patient Fees</v>
          </cell>
          <cell r="C95" t="str">
            <v>Active code</v>
          </cell>
        </row>
        <row r="96">
          <cell r="A96" t="str">
            <v>213</v>
          </cell>
          <cell r="B96" t="str">
            <v>Prizes</v>
          </cell>
          <cell r="C96" t="str">
            <v>Active code</v>
          </cell>
        </row>
        <row r="97">
          <cell r="A97" t="str">
            <v>214</v>
          </cell>
          <cell r="B97" t="str">
            <v>Corporate Subscriptions</v>
          </cell>
          <cell r="C97" t="str">
            <v>Active code</v>
          </cell>
        </row>
        <row r="98">
          <cell r="A98" t="str">
            <v>215</v>
          </cell>
          <cell r="B98" t="str">
            <v>Tuition Fee expenditure</v>
          </cell>
          <cell r="C98" t="str">
            <v>Active code</v>
          </cell>
        </row>
        <row r="99">
          <cell r="A99" t="str">
            <v>217</v>
          </cell>
          <cell r="B99" t="str">
            <v>Bad Debt Write Off</v>
          </cell>
          <cell r="C99" t="str">
            <v>Active code</v>
          </cell>
        </row>
        <row r="100">
          <cell r="A100" t="str">
            <v>218</v>
          </cell>
          <cell r="B100" t="str">
            <v>Tuition Fee Discounts</v>
          </cell>
          <cell r="C100" t="str">
            <v>Active code</v>
          </cell>
        </row>
        <row r="101">
          <cell r="A101" t="str">
            <v>219</v>
          </cell>
          <cell r="B101" t="str">
            <v>Research Studentship Fees</v>
          </cell>
          <cell r="C101" t="str">
            <v>Active code</v>
          </cell>
        </row>
        <row r="102">
          <cell r="A102" t="str">
            <v>220</v>
          </cell>
          <cell r="B102" t="str">
            <v>Scholarships</v>
          </cell>
          <cell r="C102" t="str">
            <v>Active code</v>
          </cell>
        </row>
        <row r="103">
          <cell r="A103" t="str">
            <v>221</v>
          </cell>
          <cell r="B103" t="str">
            <v>Publication Costs - electronic</v>
          </cell>
          <cell r="C103" t="str">
            <v>Active code</v>
          </cell>
        </row>
        <row r="104">
          <cell r="A104" t="str">
            <v>222</v>
          </cell>
          <cell r="B104" t="str">
            <v>Relocation expenses - Staff</v>
          </cell>
          <cell r="C104" t="str">
            <v>Active code</v>
          </cell>
        </row>
        <row r="105">
          <cell r="A105" t="str">
            <v>223</v>
          </cell>
          <cell r="B105" t="str">
            <v>Tuition Fee Waivers</v>
          </cell>
          <cell r="C105" t="str">
            <v>Active code</v>
          </cell>
        </row>
        <row r="106">
          <cell r="A106" t="str">
            <v>224</v>
          </cell>
          <cell r="B106" t="str">
            <v>Gifts, Awards &amp; Trophies</v>
          </cell>
          <cell r="C106" t="str">
            <v>Active code</v>
          </cell>
        </row>
        <row r="107">
          <cell r="A107" t="str">
            <v>225</v>
          </cell>
          <cell r="B107" t="str">
            <v>Depreciation</v>
          </cell>
          <cell r="C107" t="str">
            <v>Active code</v>
          </cell>
        </row>
        <row r="108">
          <cell r="A108" t="str">
            <v>226</v>
          </cell>
          <cell r="B108" t="str">
            <v>Occupational Health Charges</v>
          </cell>
          <cell r="C108" t="str">
            <v>Active code</v>
          </cell>
        </row>
        <row r="109">
          <cell r="A109" t="str">
            <v>227</v>
          </cell>
          <cell r="B109" t="str">
            <v>PSA - Staff Entertainment</v>
          </cell>
          <cell r="C109" t="str">
            <v>Active code</v>
          </cell>
        </row>
        <row r="110">
          <cell r="A110" t="str">
            <v>228</v>
          </cell>
          <cell r="B110" t="str">
            <v>PSA - Staff Gifts</v>
          </cell>
          <cell r="C110" t="str">
            <v>Active code</v>
          </cell>
        </row>
        <row r="111">
          <cell r="A111" t="str">
            <v>229</v>
          </cell>
          <cell r="B111" t="str">
            <v>PSA- Staff Excess Relocation</v>
          </cell>
          <cell r="C111" t="str">
            <v>Active code</v>
          </cell>
        </row>
        <row r="112">
          <cell r="A112" t="str">
            <v>231</v>
          </cell>
          <cell r="B112" t="str">
            <v>Amortisation</v>
          </cell>
          <cell r="C112" t="str">
            <v>Active code</v>
          </cell>
        </row>
        <row r="113">
          <cell r="A113" t="str">
            <v>240</v>
          </cell>
          <cell r="B113" t="str">
            <v>Biomics Centre Recharges</v>
          </cell>
          <cell r="C113" t="str">
            <v>Active code</v>
          </cell>
        </row>
        <row r="114">
          <cell r="A114" t="str">
            <v>250</v>
          </cell>
          <cell r="B114" t="str">
            <v>SGUL Internal Sales &amp; Services</v>
          </cell>
          <cell r="C114" t="str">
            <v>Active code</v>
          </cell>
        </row>
        <row r="115">
          <cell r="A115" t="str">
            <v>251</v>
          </cell>
          <cell r="B115" t="str">
            <v>Recharges - Photocopying</v>
          </cell>
          <cell r="C115" t="str">
            <v>Active code</v>
          </cell>
        </row>
        <row r="116">
          <cell r="A116" t="str">
            <v>260</v>
          </cell>
          <cell r="B116" t="str">
            <v>Interest on loan</v>
          </cell>
          <cell r="C116" t="str">
            <v>Active code</v>
          </cell>
        </row>
        <row r="117">
          <cell r="A117" t="str">
            <v>261</v>
          </cell>
          <cell r="B117" t="str">
            <v>Interest on pension provision</v>
          </cell>
          <cell r="C117" t="str">
            <v>Active code</v>
          </cell>
        </row>
        <row r="118">
          <cell r="A118" t="str">
            <v>262</v>
          </cell>
          <cell r="B118" t="str">
            <v>Other reimbursement</v>
          </cell>
          <cell r="C118" t="str">
            <v>Active code</v>
          </cell>
        </row>
        <row r="119">
          <cell r="A119" t="str">
            <v>265</v>
          </cell>
          <cell r="B119" t="str">
            <v>Air Travel</v>
          </cell>
          <cell r="C119" t="str">
            <v>Active code</v>
          </cell>
        </row>
        <row r="120">
          <cell r="A120" t="str">
            <v>266</v>
          </cell>
          <cell r="B120" t="str">
            <v>Rail Travel</v>
          </cell>
          <cell r="C120" t="str">
            <v>Active code</v>
          </cell>
        </row>
        <row r="121">
          <cell r="A121" t="str">
            <v>267</v>
          </cell>
          <cell r="B121" t="str">
            <v>Taxi</v>
          </cell>
          <cell r="C121" t="str">
            <v>Active code</v>
          </cell>
        </row>
        <row r="122">
          <cell r="A122" t="str">
            <v>268</v>
          </cell>
          <cell r="B122" t="str">
            <v>Mileage</v>
          </cell>
          <cell r="C122" t="str">
            <v>Active code</v>
          </cell>
        </row>
        <row r="123">
          <cell r="A123" t="str">
            <v>269</v>
          </cell>
          <cell r="B123" t="str">
            <v>Accommodation</v>
          </cell>
          <cell r="C123" t="str">
            <v>Active code</v>
          </cell>
        </row>
        <row r="124">
          <cell r="A124" t="str">
            <v>270</v>
          </cell>
          <cell r="B124" t="str">
            <v>Academic Services Recharges</v>
          </cell>
          <cell r="C124" t="str">
            <v>Active code</v>
          </cell>
        </row>
        <row r="125">
          <cell r="A125" t="str">
            <v>271</v>
          </cell>
          <cell r="B125" t="str">
            <v>Internal Recharges - Media Services</v>
          </cell>
          <cell r="C125" t="str">
            <v>Active code</v>
          </cell>
        </row>
        <row r="126">
          <cell r="A126" t="str">
            <v>272</v>
          </cell>
          <cell r="B126" t="str">
            <v>Travel Visa</v>
          </cell>
          <cell r="C126" t="str">
            <v>Active code</v>
          </cell>
        </row>
        <row r="127">
          <cell r="A127" t="str">
            <v>275</v>
          </cell>
          <cell r="B127" t="str">
            <v>Employee Expenses - Air Travel</v>
          </cell>
          <cell r="C127" t="str">
            <v>Active code</v>
          </cell>
        </row>
        <row r="128">
          <cell r="A128" t="str">
            <v>276</v>
          </cell>
          <cell r="B128" t="str">
            <v>Employee Expenses - Rail Travel</v>
          </cell>
          <cell r="C128" t="str">
            <v>Active code</v>
          </cell>
        </row>
        <row r="129">
          <cell r="A129" t="str">
            <v>277</v>
          </cell>
          <cell r="B129" t="str">
            <v>Employee Expenses - Local Travel (bus/tube)</v>
          </cell>
          <cell r="C129" t="str">
            <v>Active code</v>
          </cell>
        </row>
        <row r="130">
          <cell r="A130" t="str">
            <v>278</v>
          </cell>
          <cell r="B130" t="str">
            <v>Employee Expenses - Car Hire</v>
          </cell>
          <cell r="C130" t="str">
            <v>Active code</v>
          </cell>
        </row>
        <row r="131">
          <cell r="A131" t="str">
            <v>279</v>
          </cell>
          <cell r="B131" t="str">
            <v>Employee Expenses - Accommodation</v>
          </cell>
          <cell r="C131" t="str">
            <v>Active code</v>
          </cell>
        </row>
        <row r="132">
          <cell r="A132" t="str">
            <v>280</v>
          </cell>
          <cell r="B132" t="str">
            <v>Block F Recharges</v>
          </cell>
          <cell r="C132" t="str">
            <v>Active code</v>
          </cell>
        </row>
        <row r="133">
          <cell r="A133" t="str">
            <v>300</v>
          </cell>
          <cell r="B133" t="str">
            <v>Planned Maintenance: Engineering Services</v>
          </cell>
          <cell r="C133" t="str">
            <v>Active code</v>
          </cell>
        </row>
        <row r="134">
          <cell r="A134" t="str">
            <v>301</v>
          </cell>
          <cell r="B134" t="str">
            <v>Reactive Maintenance: Engineering Services</v>
          </cell>
          <cell r="C134" t="str">
            <v>Active code</v>
          </cell>
        </row>
        <row r="135">
          <cell r="A135" t="str">
            <v>302</v>
          </cell>
          <cell r="B135" t="str">
            <v>Building Services: Improvements</v>
          </cell>
          <cell r="C135" t="str">
            <v>Active code</v>
          </cell>
        </row>
        <row r="136">
          <cell r="A136" t="str">
            <v>303</v>
          </cell>
          <cell r="B136" t="str">
            <v>Fees (Estates)</v>
          </cell>
          <cell r="C136" t="str">
            <v>Active code</v>
          </cell>
        </row>
        <row r="137">
          <cell r="A137" t="str">
            <v>304</v>
          </cell>
          <cell r="B137" t="str">
            <v>Site Services</v>
          </cell>
          <cell r="C137" t="str">
            <v>Active code</v>
          </cell>
        </row>
        <row r="138">
          <cell r="A138" t="str">
            <v>305</v>
          </cell>
          <cell r="B138" t="str">
            <v>Statutory Reactive: Engineering Services</v>
          </cell>
          <cell r="C138" t="str">
            <v>Active code</v>
          </cell>
        </row>
        <row r="139">
          <cell r="A139" t="str">
            <v>306</v>
          </cell>
          <cell r="B139" t="str">
            <v>Building refurbishment</v>
          </cell>
          <cell r="C139" t="str">
            <v>Active code</v>
          </cell>
        </row>
        <row r="140">
          <cell r="A140" t="str">
            <v>307</v>
          </cell>
          <cell r="B140" t="str">
            <v>Hire of Venue</v>
          </cell>
          <cell r="C140" t="str">
            <v>Active code</v>
          </cell>
        </row>
        <row r="141">
          <cell r="A141" t="str">
            <v>308</v>
          </cell>
          <cell r="B141" t="str">
            <v>Building- Long Term Maintenance</v>
          </cell>
          <cell r="C141" t="str">
            <v>Active code</v>
          </cell>
        </row>
        <row r="142">
          <cell r="A142" t="str">
            <v>320</v>
          </cell>
          <cell r="B142" t="str">
            <v>Vehicles</v>
          </cell>
          <cell r="C142" t="str">
            <v>Active code</v>
          </cell>
        </row>
        <row r="143">
          <cell r="A143" t="str">
            <v>322</v>
          </cell>
          <cell r="B143" t="str">
            <v>Vehicles - Fuel</v>
          </cell>
          <cell r="C143" t="str">
            <v>Active code</v>
          </cell>
        </row>
        <row r="144">
          <cell r="A144" t="str">
            <v>323</v>
          </cell>
          <cell r="B144" t="str">
            <v>Vehicle Maintenance &amp; Servicing</v>
          </cell>
          <cell r="C144" t="str">
            <v>Active code</v>
          </cell>
        </row>
        <row r="145">
          <cell r="A145" t="str">
            <v>324</v>
          </cell>
          <cell r="B145" t="str">
            <v>Vehicles - Parking</v>
          </cell>
          <cell r="C145" t="str">
            <v>Active code</v>
          </cell>
        </row>
        <row r="146">
          <cell r="A146" t="str">
            <v>325</v>
          </cell>
          <cell r="B146" t="str">
            <v>Telecoms</v>
          </cell>
          <cell r="C146" t="str">
            <v>Active code</v>
          </cell>
        </row>
        <row r="147">
          <cell r="A147" t="str">
            <v>330</v>
          </cell>
          <cell r="B147" t="str">
            <v>Franking Machine Rentals</v>
          </cell>
          <cell r="C147" t="str">
            <v>Active code</v>
          </cell>
        </row>
        <row r="148">
          <cell r="A148" t="str">
            <v>331</v>
          </cell>
          <cell r="B148" t="str">
            <v>Telecoms , Postal, Mail Misc</v>
          </cell>
          <cell r="C148" t="str">
            <v>Active code</v>
          </cell>
        </row>
        <row r="149">
          <cell r="A149" t="str">
            <v>334</v>
          </cell>
          <cell r="B149" t="str">
            <v>Waste removal from SGUL</v>
          </cell>
          <cell r="C149" t="str">
            <v>Active code</v>
          </cell>
        </row>
        <row r="150">
          <cell r="A150" t="str">
            <v>335</v>
          </cell>
          <cell r="B150" t="str">
            <v>Security</v>
          </cell>
          <cell r="C150" t="str">
            <v>Active code</v>
          </cell>
        </row>
        <row r="151">
          <cell r="A151" t="str">
            <v>336</v>
          </cell>
          <cell r="B151" t="str">
            <v>Security Systems- alarms, access control, etc</v>
          </cell>
          <cell r="C151" t="str">
            <v>Active code</v>
          </cell>
        </row>
        <row r="152">
          <cell r="A152" t="str">
            <v>340</v>
          </cell>
          <cell r="B152" t="str">
            <v>Insurance</v>
          </cell>
          <cell r="C152" t="str">
            <v>Active code</v>
          </cell>
        </row>
        <row r="153">
          <cell r="A153" t="str">
            <v>345</v>
          </cell>
          <cell r="B153" t="str">
            <v>Cleaning</v>
          </cell>
          <cell r="C153" t="str">
            <v>Active code</v>
          </cell>
        </row>
        <row r="154">
          <cell r="A154" t="str">
            <v>346</v>
          </cell>
          <cell r="B154" t="str">
            <v>Janitorial Misc</v>
          </cell>
          <cell r="C154" t="str">
            <v>Active code</v>
          </cell>
        </row>
        <row r="155">
          <cell r="A155" t="str">
            <v>350</v>
          </cell>
          <cell r="B155" t="str">
            <v>Electricity</v>
          </cell>
          <cell r="C155" t="str">
            <v>Active code</v>
          </cell>
        </row>
        <row r="156">
          <cell r="A156" t="str">
            <v>351</v>
          </cell>
          <cell r="B156" t="str">
            <v>Gas</v>
          </cell>
          <cell r="C156" t="str">
            <v>Active code</v>
          </cell>
        </row>
        <row r="157">
          <cell r="A157" t="str">
            <v>352</v>
          </cell>
          <cell r="B157" t="str">
            <v>Heating / Steam</v>
          </cell>
          <cell r="C157" t="str">
            <v>Active code</v>
          </cell>
        </row>
        <row r="158">
          <cell r="A158" t="str">
            <v>353</v>
          </cell>
          <cell r="B158" t="str">
            <v>Water</v>
          </cell>
          <cell r="C158" t="str">
            <v>Active code</v>
          </cell>
        </row>
        <row r="159">
          <cell r="A159" t="str">
            <v>354</v>
          </cell>
          <cell r="B159" t="str">
            <v>Water - Sewage</v>
          </cell>
          <cell r="C159" t="str">
            <v>Active code</v>
          </cell>
        </row>
        <row r="160">
          <cell r="A160" t="str">
            <v>355</v>
          </cell>
          <cell r="B160" t="str">
            <v>Rates</v>
          </cell>
          <cell r="C160" t="str">
            <v>Active code</v>
          </cell>
        </row>
        <row r="161">
          <cell r="A161" t="str">
            <v>356</v>
          </cell>
          <cell r="B161" t="str">
            <v>Utilities</v>
          </cell>
          <cell r="C161" t="str">
            <v>Active code</v>
          </cell>
        </row>
        <row r="162">
          <cell r="A162" t="str">
            <v>360</v>
          </cell>
          <cell r="B162" t="str">
            <v>FX Movements</v>
          </cell>
          <cell r="C162" t="str">
            <v>Active code</v>
          </cell>
        </row>
        <row r="163">
          <cell r="A163" t="str">
            <v>361</v>
          </cell>
          <cell r="B163" t="str">
            <v>Ineligible VAT on EC Projects</v>
          </cell>
          <cell r="C163" t="str">
            <v>Active code</v>
          </cell>
        </row>
        <row r="164">
          <cell r="A164" t="str">
            <v>362</v>
          </cell>
          <cell r="B164" t="str">
            <v>VAT P/E claims and adjustments</v>
          </cell>
          <cell r="C164" t="str">
            <v>Active code</v>
          </cell>
        </row>
        <row r="165">
          <cell r="A165" t="str">
            <v>370</v>
          </cell>
          <cell r="B165" t="str">
            <v>Transfer To / From  Endowments</v>
          </cell>
          <cell r="C165" t="str">
            <v>Active code</v>
          </cell>
        </row>
        <row r="166">
          <cell r="A166" t="str">
            <v>380</v>
          </cell>
          <cell r="B166" t="str">
            <v>Books</v>
          </cell>
          <cell r="C166" t="str">
            <v>Active code</v>
          </cell>
        </row>
        <row r="167">
          <cell r="A167" t="str">
            <v>381</v>
          </cell>
          <cell r="B167" t="str">
            <v>Journals</v>
          </cell>
          <cell r="C167" t="str">
            <v>Active code</v>
          </cell>
        </row>
        <row r="168">
          <cell r="A168" t="str">
            <v>382</v>
          </cell>
          <cell r="B168" t="str">
            <v>Electronic Media</v>
          </cell>
          <cell r="C168" t="str">
            <v>Active code</v>
          </cell>
        </row>
        <row r="169">
          <cell r="A169" t="str">
            <v>383</v>
          </cell>
          <cell r="B169" t="str">
            <v>Archiving Equipment &amp; Consumables</v>
          </cell>
          <cell r="C169" t="str">
            <v>Active code</v>
          </cell>
        </row>
        <row r="170">
          <cell r="A170" t="str">
            <v>385</v>
          </cell>
          <cell r="B170" t="str">
            <v>Library Subscriptions</v>
          </cell>
          <cell r="C170" t="str">
            <v>Active code</v>
          </cell>
        </row>
        <row r="171">
          <cell r="A171" t="str">
            <v>386</v>
          </cell>
          <cell r="B171" t="str">
            <v>Data Archiving Services</v>
          </cell>
          <cell r="C171" t="str">
            <v>Active code</v>
          </cell>
        </row>
        <row r="172">
          <cell r="A172" t="str">
            <v>388</v>
          </cell>
          <cell r="B172" t="str">
            <v>Library Miscellaneous</v>
          </cell>
          <cell r="C172" t="str">
            <v>Active code</v>
          </cell>
        </row>
        <row r="173">
          <cell r="A173" t="str">
            <v>390</v>
          </cell>
          <cell r="B173" t="str">
            <v>Other Expenditure</v>
          </cell>
          <cell r="C173" t="str">
            <v>Active code</v>
          </cell>
        </row>
        <row r="174">
          <cell r="A174" t="str">
            <v>392</v>
          </cell>
          <cell r="B174" t="str">
            <v>Partner Transfers</v>
          </cell>
          <cell r="C174" t="str">
            <v>Active code</v>
          </cell>
        </row>
        <row r="175">
          <cell r="A175" t="str">
            <v>393</v>
          </cell>
          <cell r="B175" t="str">
            <v>Bursaries</v>
          </cell>
          <cell r="C175" t="str">
            <v>Active code</v>
          </cell>
        </row>
        <row r="176">
          <cell r="A176" t="str">
            <v>395</v>
          </cell>
          <cell r="B176" t="str">
            <v>Expenditure Transfer Across Sub Projects</v>
          </cell>
          <cell r="C176" t="str">
            <v>Active code</v>
          </cell>
        </row>
        <row r="177">
          <cell r="A177" t="str">
            <v>398</v>
          </cell>
          <cell r="B177" t="str">
            <v>TOTAL STAFF COSTS ACCOUNT</v>
          </cell>
          <cell r="C177" t="str">
            <v>Active code</v>
          </cell>
        </row>
        <row r="178">
          <cell r="A178" t="str">
            <v>399</v>
          </cell>
          <cell r="B178" t="str">
            <v>TOTAL STAFF COSTS REVERSAL ACCOUNT</v>
          </cell>
          <cell r="C178" t="str">
            <v>Active code</v>
          </cell>
        </row>
        <row r="179">
          <cell r="A179" t="str">
            <v>400</v>
          </cell>
          <cell r="B179" t="str">
            <v>Staff Costs</v>
          </cell>
          <cell r="C179" t="str">
            <v>Active code</v>
          </cell>
        </row>
        <row r="180">
          <cell r="A180" t="str">
            <v>401</v>
          </cell>
          <cell r="B180" t="str">
            <v>Academic (non Clinical)</v>
          </cell>
          <cell r="C180" t="str">
            <v>Active code</v>
          </cell>
        </row>
        <row r="181">
          <cell r="A181" t="str">
            <v>406</v>
          </cell>
          <cell r="B181" t="str">
            <v>Admin Salaries</v>
          </cell>
          <cell r="C181" t="str">
            <v>Active code</v>
          </cell>
        </row>
        <row r="182">
          <cell r="A182" t="str">
            <v>419</v>
          </cell>
          <cell r="B182" t="str">
            <v>Clinical - Out of Hours Band 3</v>
          </cell>
          <cell r="C182" t="str">
            <v>Active code</v>
          </cell>
        </row>
        <row r="183">
          <cell r="A183" t="str">
            <v>421</v>
          </cell>
          <cell r="B183" t="str">
            <v>Clinical - Band 1A Junior Doctors</v>
          </cell>
          <cell r="C183" t="str">
            <v>Active code</v>
          </cell>
        </row>
        <row r="184">
          <cell r="A184" t="str">
            <v>422</v>
          </cell>
          <cell r="B184" t="str">
            <v>Clinical Salaries</v>
          </cell>
          <cell r="C184" t="str">
            <v>Active code</v>
          </cell>
        </row>
        <row r="185">
          <cell r="A185" t="str">
            <v>423</v>
          </cell>
          <cell r="B185" t="str">
            <v>Clinical - Additional Programme</v>
          </cell>
          <cell r="C185" t="str">
            <v>Active code</v>
          </cell>
        </row>
        <row r="186">
          <cell r="A186" t="str">
            <v>425</v>
          </cell>
          <cell r="B186" t="str">
            <v>Clinical - Out of Hours</v>
          </cell>
          <cell r="C186" t="str">
            <v>Active code</v>
          </cell>
        </row>
        <row r="187">
          <cell r="A187" t="str">
            <v>426</v>
          </cell>
          <cell r="B187" t="str">
            <v>Clinical Distinction Award</v>
          </cell>
          <cell r="C187" t="str">
            <v>Active code</v>
          </cell>
        </row>
        <row r="188">
          <cell r="A188" t="str">
            <v>427</v>
          </cell>
          <cell r="B188" t="str">
            <v>Clinical Excellence Award</v>
          </cell>
          <cell r="C188" t="str">
            <v>Active code</v>
          </cell>
        </row>
        <row r="189">
          <cell r="A189" t="str">
            <v>428</v>
          </cell>
          <cell r="B189" t="str">
            <v>Clinical - Intensity Allowance</v>
          </cell>
          <cell r="C189" t="str">
            <v>Active code</v>
          </cell>
        </row>
        <row r="190">
          <cell r="A190" t="str">
            <v>433</v>
          </cell>
          <cell r="B190" t="str">
            <v>Clerical Salaries</v>
          </cell>
          <cell r="C190" t="str">
            <v>Active code</v>
          </cell>
        </row>
        <row r="191">
          <cell r="A191" t="str">
            <v>436</v>
          </cell>
          <cell r="B191" t="str">
            <v>Clerical Overtime</v>
          </cell>
          <cell r="C191" t="str">
            <v>Active code</v>
          </cell>
        </row>
        <row r="192">
          <cell r="A192" t="str">
            <v>439</v>
          </cell>
          <cell r="B192" t="str">
            <v>Miscellaneous Salaries</v>
          </cell>
          <cell r="C192" t="str">
            <v>Active code</v>
          </cell>
        </row>
        <row r="193">
          <cell r="A193" t="str">
            <v>440</v>
          </cell>
          <cell r="B193" t="str">
            <v>Miscellaneous - First Aid Allowance</v>
          </cell>
          <cell r="C193" t="str">
            <v>Active code</v>
          </cell>
        </row>
        <row r="194">
          <cell r="A194" t="str">
            <v>447</v>
          </cell>
          <cell r="B194" t="str">
            <v>MLSO Salaries</v>
          </cell>
          <cell r="C194" t="str">
            <v>Active code</v>
          </cell>
        </row>
        <row r="195">
          <cell r="A195" t="str">
            <v>448</v>
          </cell>
          <cell r="B195" t="str">
            <v>MLSO - Overtime</v>
          </cell>
          <cell r="C195" t="str">
            <v>Active code</v>
          </cell>
        </row>
        <row r="196">
          <cell r="A196" t="str">
            <v>453</v>
          </cell>
          <cell r="B196" t="str">
            <v>NHS Technician Salaries</v>
          </cell>
          <cell r="C196" t="str">
            <v>Active code</v>
          </cell>
        </row>
        <row r="197">
          <cell r="A197" t="str">
            <v>456</v>
          </cell>
          <cell r="B197" t="str">
            <v>Porters Overtime</v>
          </cell>
          <cell r="C197" t="str">
            <v>Active code</v>
          </cell>
        </row>
        <row r="198">
          <cell r="A198" t="str">
            <v>457</v>
          </cell>
          <cell r="B198" t="str">
            <v>Porters Salaries</v>
          </cell>
          <cell r="C198" t="str">
            <v>Active code</v>
          </cell>
        </row>
        <row r="199">
          <cell r="A199" t="str">
            <v>459</v>
          </cell>
          <cell r="B199" t="str">
            <v>Nursing Salaries</v>
          </cell>
          <cell r="C199" t="str">
            <v>Active code</v>
          </cell>
        </row>
        <row r="200">
          <cell r="A200" t="str">
            <v>465</v>
          </cell>
          <cell r="B200" t="str">
            <v>Physiotherapist Salaries</v>
          </cell>
          <cell r="C200" t="str">
            <v>Active code</v>
          </cell>
        </row>
        <row r="201">
          <cell r="A201" t="str">
            <v>468</v>
          </cell>
          <cell r="B201" t="str">
            <v>Physiotherapist - Overtime</v>
          </cell>
          <cell r="C201" t="str">
            <v>Active code</v>
          </cell>
        </row>
        <row r="202">
          <cell r="A202" t="str">
            <v>470</v>
          </cell>
          <cell r="B202" t="str">
            <v>Pay Provisions</v>
          </cell>
          <cell r="C202" t="str">
            <v>Active code</v>
          </cell>
        </row>
        <row r="203">
          <cell r="A203" t="str">
            <v>471</v>
          </cell>
          <cell r="B203" t="str">
            <v>Redundancy Costs</v>
          </cell>
          <cell r="C203" t="str">
            <v>Active code</v>
          </cell>
        </row>
        <row r="204">
          <cell r="A204" t="str">
            <v>472</v>
          </cell>
          <cell r="B204" t="str">
            <v>Clinical Researcher</v>
          </cell>
          <cell r="C204" t="str">
            <v>Active code</v>
          </cell>
        </row>
        <row r="205">
          <cell r="A205" t="str">
            <v>473</v>
          </cell>
          <cell r="B205" t="str">
            <v>Researcher Salaries</v>
          </cell>
          <cell r="C205" t="str">
            <v>Active code</v>
          </cell>
        </row>
        <row r="206">
          <cell r="A206" t="str">
            <v>477</v>
          </cell>
          <cell r="B206" t="str">
            <v>Students Pay</v>
          </cell>
          <cell r="C206" t="str">
            <v>Active code</v>
          </cell>
        </row>
        <row r="207">
          <cell r="A207" t="str">
            <v>478</v>
          </cell>
          <cell r="B207" t="str">
            <v>Students Basic Pay</v>
          </cell>
          <cell r="C207" t="str">
            <v>Active code</v>
          </cell>
        </row>
        <row r="208">
          <cell r="A208" t="str">
            <v>479</v>
          </cell>
          <cell r="B208" t="str">
            <v>DA/ Infrastructure technicians</v>
          </cell>
          <cell r="C208" t="str">
            <v>Active code</v>
          </cell>
        </row>
        <row r="209">
          <cell r="A209" t="str">
            <v>480</v>
          </cell>
          <cell r="B209" t="str">
            <v>DA other Staff</v>
          </cell>
          <cell r="C209" t="str">
            <v>Active code</v>
          </cell>
        </row>
        <row r="210">
          <cell r="A210" t="str">
            <v>481</v>
          </cell>
          <cell r="B210" t="str">
            <v>DA Investigators</v>
          </cell>
          <cell r="C210" t="str">
            <v>Active code</v>
          </cell>
        </row>
        <row r="211">
          <cell r="A211" t="str">
            <v>483</v>
          </cell>
          <cell r="B211" t="str">
            <v>Student Stipend</v>
          </cell>
          <cell r="C211" t="str">
            <v>Active code</v>
          </cell>
        </row>
        <row r="212">
          <cell r="A212" t="str">
            <v>486</v>
          </cell>
          <cell r="B212" t="str">
            <v>Technician Salaries</v>
          </cell>
          <cell r="C212" t="str">
            <v>Active code</v>
          </cell>
        </row>
        <row r="213">
          <cell r="A213" t="str">
            <v>489</v>
          </cell>
          <cell r="B213" t="str">
            <v>Technician - Overtime</v>
          </cell>
          <cell r="C213" t="str">
            <v>Active code</v>
          </cell>
        </row>
        <row r="214">
          <cell r="A214" t="str">
            <v>492</v>
          </cell>
          <cell r="B214" t="str">
            <v>Temporary Staff Salaries</v>
          </cell>
          <cell r="C214" t="str">
            <v>Active code</v>
          </cell>
        </row>
        <row r="215">
          <cell r="A215" t="str">
            <v>497</v>
          </cell>
          <cell r="B215" t="str">
            <v>External Salary Recharges</v>
          </cell>
          <cell r="C215" t="str">
            <v>Active code</v>
          </cell>
        </row>
        <row r="216">
          <cell r="A216" t="str">
            <v>499</v>
          </cell>
          <cell r="B216" t="str">
            <v>Agency / External Contract Staff</v>
          </cell>
          <cell r="C216" t="str">
            <v>Active code</v>
          </cell>
        </row>
        <row r="217">
          <cell r="A217" t="str">
            <v>500</v>
          </cell>
          <cell r="B217" t="str">
            <v>HEFCE T Grant</v>
          </cell>
          <cell r="C217" t="str">
            <v>Active code</v>
          </cell>
        </row>
        <row r="218">
          <cell r="A218" t="str">
            <v>501</v>
          </cell>
          <cell r="B218" t="str">
            <v>HEFCE R Grant</v>
          </cell>
          <cell r="C218" t="str">
            <v>Active code</v>
          </cell>
        </row>
        <row r="219">
          <cell r="A219" t="str">
            <v>502</v>
          </cell>
          <cell r="B219" t="str">
            <v>HEFCE CSF</v>
          </cell>
          <cell r="C219" t="str">
            <v>Active code</v>
          </cell>
        </row>
        <row r="220">
          <cell r="A220" t="str">
            <v>503</v>
          </cell>
          <cell r="B220" t="str">
            <v>HEFCE WP</v>
          </cell>
          <cell r="C220" t="str">
            <v>Active code</v>
          </cell>
        </row>
        <row r="221">
          <cell r="A221" t="str">
            <v>504</v>
          </cell>
          <cell r="B221" t="str">
            <v>HEFCE DCG Release</v>
          </cell>
          <cell r="C221" t="str">
            <v>Active code</v>
          </cell>
        </row>
        <row r="222">
          <cell r="A222" t="str">
            <v>505</v>
          </cell>
          <cell r="B222" t="str">
            <v>HEFCE - JISC Capital</v>
          </cell>
          <cell r="C222" t="str">
            <v>Active code</v>
          </cell>
        </row>
        <row r="223">
          <cell r="A223" t="str">
            <v>506</v>
          </cell>
          <cell r="B223" t="str">
            <v>HEFCE Business QR</v>
          </cell>
          <cell r="C223" t="str">
            <v>Active code</v>
          </cell>
        </row>
        <row r="224">
          <cell r="A224" t="str">
            <v>507</v>
          </cell>
          <cell r="B224" t="str">
            <v>HEFCE HEIF</v>
          </cell>
          <cell r="C224" t="str">
            <v>Active code</v>
          </cell>
        </row>
        <row r="225">
          <cell r="A225" t="str">
            <v>509</v>
          </cell>
          <cell r="B225" t="str">
            <v>HEFCE PGR QR</v>
          </cell>
          <cell r="C225" t="str">
            <v>Active code</v>
          </cell>
        </row>
        <row r="226">
          <cell r="A226" t="str">
            <v>510</v>
          </cell>
          <cell r="B226" t="str">
            <v>HEFCE Charity QR</v>
          </cell>
          <cell r="C226" t="str">
            <v>Active code</v>
          </cell>
        </row>
        <row r="227">
          <cell r="A227" t="str">
            <v>511</v>
          </cell>
          <cell r="B227" t="str">
            <v>HEFCE Mainstream QR</v>
          </cell>
          <cell r="C227" t="str">
            <v>Active code</v>
          </cell>
        </row>
        <row r="228">
          <cell r="A228" t="str">
            <v>520</v>
          </cell>
          <cell r="B228" t="str">
            <v>Research Income (SGUL)</v>
          </cell>
          <cell r="C228" t="str">
            <v>Active code</v>
          </cell>
        </row>
        <row r="229">
          <cell r="A229" t="str">
            <v>521</v>
          </cell>
          <cell r="B229" t="str">
            <v>Collaborators Research Income</v>
          </cell>
          <cell r="C229" t="str">
            <v>Active code</v>
          </cell>
        </row>
        <row r="230">
          <cell r="A230" t="str">
            <v>530</v>
          </cell>
          <cell r="B230" t="str">
            <v>PhD Studentship Income (Protype P only)</v>
          </cell>
          <cell r="C230" t="str">
            <v>Active code</v>
          </cell>
        </row>
        <row r="231">
          <cell r="A231" t="str">
            <v>540</v>
          </cell>
          <cell r="B231" t="str">
            <v>Tuition Fees</v>
          </cell>
          <cell r="C231" t="str">
            <v>Active code</v>
          </cell>
        </row>
        <row r="232">
          <cell r="A232" t="str">
            <v>543</v>
          </cell>
          <cell r="B232" t="str">
            <v>Short Courses non-credit bearing</v>
          </cell>
          <cell r="C232" t="str">
            <v>Active code</v>
          </cell>
        </row>
        <row r="233">
          <cell r="A233" t="str">
            <v>544</v>
          </cell>
          <cell r="B233" t="str">
            <v>Short Courses - credit bearing</v>
          </cell>
          <cell r="C233" t="str">
            <v>Active code</v>
          </cell>
        </row>
        <row r="234">
          <cell r="A234" t="str">
            <v>545</v>
          </cell>
          <cell r="B234" t="str">
            <v>External Student Supervision Fees</v>
          </cell>
          <cell r="C234" t="str">
            <v>Active code</v>
          </cell>
        </row>
        <row r="235">
          <cell r="A235" t="str">
            <v>550</v>
          </cell>
          <cell r="B235" t="str">
            <v>Hall Fees</v>
          </cell>
          <cell r="C235" t="str">
            <v>Active code</v>
          </cell>
        </row>
        <row r="236">
          <cell r="A236" t="str">
            <v>560</v>
          </cell>
          <cell r="B236" t="str">
            <v>Conference Income</v>
          </cell>
          <cell r="C236" t="str">
            <v>Active code</v>
          </cell>
        </row>
        <row r="237">
          <cell r="A237" t="str">
            <v>571</v>
          </cell>
          <cell r="B237" t="str">
            <v>Sports Centre Membership Subs</v>
          </cell>
          <cell r="C237" t="str">
            <v>Active code</v>
          </cell>
        </row>
        <row r="238">
          <cell r="A238" t="str">
            <v>573</v>
          </cell>
          <cell r="B238" t="str">
            <v>Sports Centre Vending Machines</v>
          </cell>
          <cell r="C238" t="str">
            <v>Active code</v>
          </cell>
        </row>
        <row r="239">
          <cell r="A239" t="str">
            <v>580</v>
          </cell>
          <cell r="B239" t="str">
            <v>DCG Release Non HEFCE Grant</v>
          </cell>
          <cell r="C239" t="str">
            <v>Active code</v>
          </cell>
        </row>
        <row r="240">
          <cell r="A240" t="str">
            <v>590</v>
          </cell>
          <cell r="B240" t="str">
            <v>FX Gain</v>
          </cell>
          <cell r="C240" t="str">
            <v>Active code</v>
          </cell>
        </row>
        <row r="241">
          <cell r="A241" t="str">
            <v>600</v>
          </cell>
          <cell r="B241" t="str">
            <v>NHS Recharge - Staff Costs</v>
          </cell>
          <cell r="C241" t="str">
            <v>Active code</v>
          </cell>
        </row>
        <row r="242">
          <cell r="A242" t="str">
            <v>601</v>
          </cell>
          <cell r="B242" t="str">
            <v>NHS Recharge - non Staff</v>
          </cell>
          <cell r="C242" t="str">
            <v>Active code</v>
          </cell>
        </row>
        <row r="243">
          <cell r="A243" t="str">
            <v>602</v>
          </cell>
          <cell r="B243" t="str">
            <v>Other Salary recharges</v>
          </cell>
          <cell r="C243" t="str">
            <v>Active code</v>
          </cell>
        </row>
        <row r="244">
          <cell r="A244" t="str">
            <v>605</v>
          </cell>
          <cell r="B244" t="str">
            <v>Recharges to Partners</v>
          </cell>
          <cell r="C244" t="str">
            <v>Active code</v>
          </cell>
        </row>
        <row r="245">
          <cell r="A245" t="str">
            <v>620</v>
          </cell>
          <cell r="B245" t="str">
            <v>Other - Lettings</v>
          </cell>
          <cell r="C245" t="str">
            <v>Active code</v>
          </cell>
        </row>
        <row r="246">
          <cell r="A246" t="str">
            <v>625</v>
          </cell>
          <cell r="B246" t="str">
            <v>Halls Summer Lettings</v>
          </cell>
          <cell r="C246" t="str">
            <v>Active code</v>
          </cell>
        </row>
        <row r="247">
          <cell r="A247" t="str">
            <v>640</v>
          </cell>
          <cell r="B247" t="str">
            <v>Use of Facilities (Non HEI)</v>
          </cell>
          <cell r="C247" t="str">
            <v>Active code</v>
          </cell>
        </row>
        <row r="248">
          <cell r="A248" t="str">
            <v>641</v>
          </cell>
          <cell r="B248" t="str">
            <v>Use of Facilities (Other HEIs)</v>
          </cell>
          <cell r="C248" t="str">
            <v>Active code</v>
          </cell>
        </row>
        <row r="249">
          <cell r="A249" t="str">
            <v>642</v>
          </cell>
          <cell r="B249" t="str">
            <v>Use of Facilities - DR</v>
          </cell>
          <cell r="C249" t="str">
            <v>Active code</v>
          </cell>
        </row>
        <row r="250">
          <cell r="A250" t="str">
            <v>660</v>
          </cell>
          <cell r="B250" t="str">
            <v>Consultancy - other</v>
          </cell>
          <cell r="C250" t="str">
            <v>Active code</v>
          </cell>
        </row>
        <row r="251">
          <cell r="A251" t="str">
            <v>661</v>
          </cell>
          <cell r="B251" t="str">
            <v>Consultancy - SME</v>
          </cell>
          <cell r="C251" t="str">
            <v>Active code</v>
          </cell>
        </row>
        <row r="252">
          <cell r="A252" t="str">
            <v>662</v>
          </cell>
          <cell r="B252" t="str">
            <v>Consultancy - non SME Industry</v>
          </cell>
          <cell r="C252" t="str">
            <v>Active code</v>
          </cell>
        </row>
        <row r="253">
          <cell r="A253" t="str">
            <v>680</v>
          </cell>
          <cell r="B253" t="str">
            <v>Investment Income</v>
          </cell>
          <cell r="C253" t="str">
            <v>Active code</v>
          </cell>
        </row>
        <row r="254">
          <cell r="A254" t="str">
            <v>690</v>
          </cell>
          <cell r="B254" t="str">
            <v>Deposit Interest Received</v>
          </cell>
          <cell r="C254" t="str">
            <v>Active code</v>
          </cell>
        </row>
        <row r="255">
          <cell r="A255" t="str">
            <v>700</v>
          </cell>
          <cell r="B255" t="str">
            <v>Endowment Investment Income</v>
          </cell>
          <cell r="C255" t="str">
            <v>Active code</v>
          </cell>
        </row>
        <row r="256">
          <cell r="A256" t="str">
            <v>710</v>
          </cell>
          <cell r="B256" t="str">
            <v>Endowment Deposit Interest</v>
          </cell>
          <cell r="C256" t="str">
            <v>Active code</v>
          </cell>
        </row>
        <row r="257">
          <cell r="A257" t="str">
            <v>720</v>
          </cell>
          <cell r="B257" t="str">
            <v>Royalties</v>
          </cell>
          <cell r="C257" t="str">
            <v>Active code</v>
          </cell>
        </row>
        <row r="258">
          <cell r="A258" t="str">
            <v>730</v>
          </cell>
          <cell r="B258" t="str">
            <v>Donations unrestricted</v>
          </cell>
          <cell r="C258" t="str">
            <v>Active code</v>
          </cell>
        </row>
        <row r="259">
          <cell r="A259" t="str">
            <v>731</v>
          </cell>
          <cell r="B259" t="str">
            <v>Restricted donations</v>
          </cell>
          <cell r="C259" t="str">
            <v>Active code</v>
          </cell>
        </row>
        <row r="260">
          <cell r="A260" t="str">
            <v>740</v>
          </cell>
          <cell r="B260" t="str">
            <v>Licensing Income</v>
          </cell>
          <cell r="C260" t="str">
            <v>Active code</v>
          </cell>
        </row>
        <row r="261">
          <cell r="A261" t="str">
            <v>750</v>
          </cell>
          <cell r="B261" t="str">
            <v>BRF Fees</v>
          </cell>
          <cell r="C261" t="str">
            <v>Active code</v>
          </cell>
        </row>
        <row r="262">
          <cell r="A262" t="str">
            <v>770</v>
          </cell>
          <cell r="B262" t="str">
            <v>HEIF Enterprise Award Income Transfers</v>
          </cell>
          <cell r="C262" t="str">
            <v>Active code</v>
          </cell>
        </row>
        <row r="263">
          <cell r="A263" t="str">
            <v>800</v>
          </cell>
          <cell r="B263" t="str">
            <v>Other Income</v>
          </cell>
          <cell r="C263" t="str">
            <v>Active code</v>
          </cell>
        </row>
        <row r="264">
          <cell r="A264" t="str">
            <v>802</v>
          </cell>
          <cell r="B264" t="str">
            <v>Exceptional Income</v>
          </cell>
          <cell r="C264" t="str">
            <v>Active code</v>
          </cell>
        </row>
        <row r="265">
          <cell r="A265" t="str">
            <v>803</v>
          </cell>
          <cell r="B265" t="str">
            <v>Media Services - External Income (Photography &amp; Graphics)</v>
          </cell>
          <cell r="C265" t="str">
            <v>Active code</v>
          </cell>
        </row>
        <row r="266">
          <cell r="A266" t="str">
            <v>804</v>
          </cell>
          <cell r="B266" t="str">
            <v>Media Services - External Income (Print)</v>
          </cell>
          <cell r="C266" t="str">
            <v>Active code</v>
          </cell>
        </row>
        <row r="267">
          <cell r="A267" t="str">
            <v>805</v>
          </cell>
          <cell r="B267" t="str">
            <v>Income Transfer Across Subprojects</v>
          </cell>
          <cell r="C267" t="str">
            <v>Active code</v>
          </cell>
        </row>
        <row r="268">
          <cell r="A268" t="str">
            <v>806</v>
          </cell>
          <cell r="B268" t="str">
            <v>Parking Income</v>
          </cell>
          <cell r="C268" t="str">
            <v>Active code</v>
          </cell>
        </row>
        <row r="269">
          <cell r="A269" t="str">
            <v>807</v>
          </cell>
          <cell r="B269" t="str">
            <v>Income - Library Fines</v>
          </cell>
          <cell r="C269" t="str">
            <v>Active code</v>
          </cell>
        </row>
        <row r="270">
          <cell r="A270" t="str">
            <v>808</v>
          </cell>
          <cell r="B270" t="str">
            <v>MADEL Income</v>
          </cell>
          <cell r="C270" t="str">
            <v>Active code</v>
          </cell>
        </row>
        <row r="271">
          <cell r="A271" t="str">
            <v>809</v>
          </cell>
          <cell r="B271" t="str">
            <v>SIFT Income</v>
          </cell>
          <cell r="C271" t="str">
            <v>Active code</v>
          </cell>
        </row>
        <row r="272">
          <cell r="A272" t="str">
            <v>810</v>
          </cell>
          <cell r="B272" t="str">
            <v>Overseas Franchise Income</v>
          </cell>
          <cell r="C272" t="str">
            <v>Active code</v>
          </cell>
        </row>
        <row r="273">
          <cell r="A273" t="str">
            <v>850</v>
          </cell>
          <cell r="B273" t="str">
            <v>Biomics External Charges</v>
          </cell>
          <cell r="C273" t="str">
            <v>Active code</v>
          </cell>
        </row>
        <row r="274">
          <cell r="A274" t="str">
            <v>901</v>
          </cell>
          <cell r="B274" t="str">
            <v>Overheads (non research)</v>
          </cell>
          <cell r="C274" t="str">
            <v>Active code</v>
          </cell>
        </row>
        <row r="275">
          <cell r="A275" t="str">
            <v>903</v>
          </cell>
          <cell r="B275" t="str">
            <v>Directly Allocated - Technician Costs fEC</v>
          </cell>
          <cell r="C275" t="str">
            <v>Active code</v>
          </cell>
        </row>
        <row r="276">
          <cell r="A276" t="str">
            <v>904</v>
          </cell>
          <cell r="B276" t="str">
            <v>Directly Allocated - Investigators fEC</v>
          </cell>
          <cell r="C276" t="str">
            <v>Active code</v>
          </cell>
        </row>
        <row r="277">
          <cell r="A277" t="str">
            <v>910</v>
          </cell>
          <cell r="B277" t="str">
            <v>Research Closing Balances</v>
          </cell>
          <cell r="C277" t="str">
            <v>Active code</v>
          </cell>
        </row>
        <row r="278">
          <cell r="A278" t="str">
            <v>911</v>
          </cell>
          <cell r="B278" t="str">
            <v>Indirect Overheads Transferred</v>
          </cell>
          <cell r="C278" t="str">
            <v>Active code</v>
          </cell>
        </row>
        <row r="279">
          <cell r="A279" t="str">
            <v>912</v>
          </cell>
          <cell r="B279" t="str">
            <v>Estates Overheads Transferred</v>
          </cell>
          <cell r="C279" t="str">
            <v>Active code</v>
          </cell>
        </row>
        <row r="280">
          <cell r="A280" t="str">
            <v>914</v>
          </cell>
          <cell r="B280" t="str">
            <v>Investigator Time Transferred</v>
          </cell>
          <cell r="C280" t="str">
            <v>Active code</v>
          </cell>
        </row>
        <row r="281">
          <cell r="A281" t="str">
            <v>915</v>
          </cell>
          <cell r="B281" t="str">
            <v>Other Directly Allocated Costs Transferred</v>
          </cell>
          <cell r="C281" t="str">
            <v>Active code</v>
          </cell>
        </row>
        <row r="282">
          <cell r="A282" t="str">
            <v>920</v>
          </cell>
          <cell r="B282" t="str">
            <v>Research Collaborator partner payments</v>
          </cell>
          <cell r="C282" t="str">
            <v>Active code</v>
          </cell>
        </row>
        <row r="283">
          <cell r="A283" t="str">
            <v>921</v>
          </cell>
          <cell r="B283" t="str">
            <v>SGUL Contribution to Unpaid fEC Costs</v>
          </cell>
          <cell r="C283" t="str">
            <v>Active code</v>
          </cell>
        </row>
        <row r="284">
          <cell r="A284" t="str">
            <v>922</v>
          </cell>
          <cell r="B284" t="str">
            <v>Research Overheads RC</v>
          </cell>
          <cell r="C284" t="str">
            <v>Active code</v>
          </cell>
        </row>
        <row r="285">
          <cell r="A285" t="str">
            <v>923</v>
          </cell>
          <cell r="B285" t="str">
            <v>Research Overheads UK Charity Open</v>
          </cell>
          <cell r="C285" t="str">
            <v>Active code</v>
          </cell>
        </row>
        <row r="286">
          <cell r="A286" t="str">
            <v>924</v>
          </cell>
          <cell r="B286" t="str">
            <v>Research Overheads UK Charity Other</v>
          </cell>
          <cell r="C286" t="str">
            <v>Active code</v>
          </cell>
        </row>
        <row r="287">
          <cell r="A287" t="str">
            <v>925</v>
          </cell>
          <cell r="B287" t="str">
            <v>Research Overheads UK Govt</v>
          </cell>
          <cell r="C287" t="str">
            <v>Active code</v>
          </cell>
        </row>
        <row r="288">
          <cell r="A288" t="str">
            <v>926</v>
          </cell>
          <cell r="B288" t="str">
            <v>Research Overheads UK Industry</v>
          </cell>
          <cell r="C288" t="str">
            <v>Active code</v>
          </cell>
        </row>
        <row r="289">
          <cell r="A289" t="str">
            <v>927</v>
          </cell>
          <cell r="B289" t="str">
            <v>Research Overheads EU Govt</v>
          </cell>
          <cell r="C289" t="str">
            <v>Active code</v>
          </cell>
        </row>
        <row r="290">
          <cell r="A290" t="str">
            <v>928</v>
          </cell>
          <cell r="B290" t="str">
            <v>Research Overheads EU Charity Open</v>
          </cell>
          <cell r="C290" t="str">
            <v>Active code</v>
          </cell>
        </row>
        <row r="291">
          <cell r="A291" t="str">
            <v>929</v>
          </cell>
          <cell r="B291" t="str">
            <v>Research Overheads EU Charity Other</v>
          </cell>
          <cell r="C291" t="str">
            <v>Active code</v>
          </cell>
        </row>
        <row r="292">
          <cell r="A292" t="str">
            <v>930</v>
          </cell>
          <cell r="B292" t="str">
            <v>Research Overheads EU Industry</v>
          </cell>
          <cell r="C292" t="str">
            <v>Active code</v>
          </cell>
        </row>
        <row r="293">
          <cell r="A293" t="str">
            <v>931</v>
          </cell>
          <cell r="B293" t="str">
            <v>Research Overheads EU Other</v>
          </cell>
          <cell r="C293" t="str">
            <v>Active code</v>
          </cell>
        </row>
        <row r="294">
          <cell r="A294" t="str">
            <v>932</v>
          </cell>
          <cell r="B294" t="str">
            <v>Research Overheads OOS Charity Open</v>
          </cell>
          <cell r="C294" t="str">
            <v>Active code</v>
          </cell>
        </row>
        <row r="295">
          <cell r="A295" t="str">
            <v>933</v>
          </cell>
          <cell r="B295" t="str">
            <v>Research Overheads OOS Charity Other</v>
          </cell>
          <cell r="C295" t="str">
            <v>Active code</v>
          </cell>
        </row>
        <row r="296">
          <cell r="A296" t="str">
            <v>934</v>
          </cell>
          <cell r="B296" t="str">
            <v>Research Overheads OOS Industry</v>
          </cell>
          <cell r="C296" t="str">
            <v>Active code</v>
          </cell>
        </row>
        <row r="297">
          <cell r="A297" t="str">
            <v>935</v>
          </cell>
          <cell r="B297" t="str">
            <v>Research Overheads OOS Other</v>
          </cell>
          <cell r="C297" t="str">
            <v>Active code</v>
          </cell>
        </row>
        <row r="298">
          <cell r="A298" t="str">
            <v>950</v>
          </cell>
          <cell r="B298" t="str">
            <v>RAM Distribution - Tuition Fees</v>
          </cell>
          <cell r="C298" t="str">
            <v>Active code</v>
          </cell>
        </row>
        <row r="299">
          <cell r="A299" t="str">
            <v>951</v>
          </cell>
          <cell r="B299" t="str">
            <v>RAM Distribution - HEFCE T</v>
          </cell>
          <cell r="C299" t="str">
            <v>Active code</v>
          </cell>
        </row>
        <row r="300">
          <cell r="A300" t="str">
            <v>952</v>
          </cell>
          <cell r="B300" t="str">
            <v>RAM Distribution - HEFCE QR</v>
          </cell>
          <cell r="C300" t="str">
            <v>Active code</v>
          </cell>
        </row>
        <row r="301">
          <cell r="A301" t="str">
            <v>953</v>
          </cell>
          <cell r="B301" t="str">
            <v>RAM Distribution - Teaching Income</v>
          </cell>
          <cell r="C301" t="str">
            <v>Active code</v>
          </cell>
        </row>
        <row r="302">
          <cell r="A302" t="str">
            <v>954</v>
          </cell>
          <cell r="B302" t="str">
            <v>Internal Distribution - HEFCE HEIF</v>
          </cell>
          <cell r="C302" t="str">
            <v>Active code</v>
          </cell>
        </row>
        <row r="303">
          <cell r="A303" t="str">
            <v>955</v>
          </cell>
          <cell r="B303" t="str">
            <v>Internal Distribution - HEFCE NSP</v>
          </cell>
          <cell r="C303" t="str">
            <v>Active code</v>
          </cell>
        </row>
        <row r="304">
          <cell r="A304" t="str">
            <v>996</v>
          </cell>
          <cell r="B304" t="str">
            <v>Reverse Payment Account</v>
          </cell>
          <cell r="C304" t="str">
            <v>Active code</v>
          </cell>
        </row>
        <row r="305">
          <cell r="A305" t="str">
            <v>997</v>
          </cell>
          <cell r="B305" t="str">
            <v>Year End Clearance Account</v>
          </cell>
          <cell r="C305" t="str">
            <v>Active code</v>
          </cell>
        </row>
        <row r="306">
          <cell r="A306" t="str">
            <v>998</v>
          </cell>
          <cell r="B306" t="str">
            <v>Supplier Invoice Default</v>
          </cell>
          <cell r="C306" t="str">
            <v>Active code</v>
          </cell>
        </row>
        <row r="307">
          <cell r="A307" t="str">
            <v>999</v>
          </cell>
          <cell r="B307" t="str">
            <v>Error</v>
          </cell>
          <cell r="C307" t="str">
            <v>Active code</v>
          </cell>
        </row>
        <row r="308">
          <cell r="A308" t="str">
            <v>ABA</v>
          </cell>
          <cell r="B308" t="str">
            <v>Freehold Land</v>
          </cell>
          <cell r="C308" t="str">
            <v>Active code</v>
          </cell>
        </row>
        <row r="309">
          <cell r="A309" t="str">
            <v>ABF</v>
          </cell>
          <cell r="B309" t="str">
            <v>Freehold Buildings</v>
          </cell>
          <cell r="C309" t="str">
            <v>Active code</v>
          </cell>
        </row>
        <row r="310">
          <cell r="A310" t="str">
            <v>ABL</v>
          </cell>
          <cell r="B310" t="str">
            <v>Leashold Buildings</v>
          </cell>
          <cell r="C310" t="str">
            <v>Active code</v>
          </cell>
        </row>
        <row r="311">
          <cell r="A311" t="str">
            <v>AEC</v>
          </cell>
          <cell r="B311" t="str">
            <v>Computing Equipment</v>
          </cell>
          <cell r="C311" t="str">
            <v>Active code</v>
          </cell>
        </row>
        <row r="312">
          <cell r="A312" t="str">
            <v>AEO</v>
          </cell>
          <cell r="B312" t="str">
            <v>Office Equipment</v>
          </cell>
          <cell r="C312" t="str">
            <v>Active code</v>
          </cell>
        </row>
        <row r="313">
          <cell r="A313" t="str">
            <v>AER</v>
          </cell>
          <cell r="B313" t="str">
            <v>Equipment funded from Research Grants</v>
          </cell>
          <cell r="C313" t="str">
            <v>Active code</v>
          </cell>
        </row>
        <row r="314">
          <cell r="A314" t="str">
            <v>AES</v>
          </cell>
          <cell r="B314" t="str">
            <v>Scientific Equipment</v>
          </cell>
          <cell r="C314" t="str">
            <v>Active code</v>
          </cell>
        </row>
        <row r="315">
          <cell r="A315" t="str">
            <v>ASI</v>
          </cell>
          <cell r="B315" t="str">
            <v>Software Installations</v>
          </cell>
          <cell r="C315" t="str">
            <v>Active code</v>
          </cell>
        </row>
        <row r="316">
          <cell r="A316" t="str">
            <v>AWP</v>
          </cell>
          <cell r="B316" t="str">
            <v>Fixed Work-in-Progress</v>
          </cell>
          <cell r="C316" t="str">
            <v>Active code</v>
          </cell>
        </row>
        <row r="317">
          <cell r="A317" t="str">
            <v>AWS</v>
          </cell>
          <cell r="B317" t="str">
            <v>Intangible Assets - WIP</v>
          </cell>
          <cell r="C317" t="str">
            <v>Active code</v>
          </cell>
        </row>
        <row r="318">
          <cell r="A318" t="str">
            <v>B02</v>
          </cell>
          <cell r="B318" t="str">
            <v>Payments a/c</v>
          </cell>
          <cell r="C318" t="str">
            <v>Active code</v>
          </cell>
        </row>
        <row r="319">
          <cell r="A319" t="str">
            <v>B06</v>
          </cell>
          <cell r="B319" t="str">
            <v>RLAM</v>
          </cell>
          <cell r="C319" t="str">
            <v>Active code</v>
          </cell>
        </row>
        <row r="320">
          <cell r="A320" t="str">
            <v>B13</v>
          </cell>
          <cell r="B320" t="str">
            <v>Petty Cash Imprest Account</v>
          </cell>
          <cell r="C320" t="str">
            <v>Active code</v>
          </cell>
        </row>
        <row r="321">
          <cell r="A321" t="str">
            <v>B15</v>
          </cell>
          <cell r="B321" t="str">
            <v>Interest Bearing Euro a/c</v>
          </cell>
          <cell r="C321" t="str">
            <v>Active code</v>
          </cell>
        </row>
        <row r="322">
          <cell r="A322" t="str">
            <v>B20</v>
          </cell>
          <cell r="B322" t="str">
            <v>Barclays MTA A/c</v>
          </cell>
          <cell r="C322" t="str">
            <v>Active code</v>
          </cell>
        </row>
        <row r="323">
          <cell r="A323" t="str">
            <v>B21</v>
          </cell>
          <cell r="B323" t="str">
            <v>Barclays Main Account</v>
          </cell>
          <cell r="C323" t="str">
            <v>Active code</v>
          </cell>
        </row>
        <row r="324">
          <cell r="A324" t="str">
            <v>B22</v>
          </cell>
          <cell r="B324" t="str">
            <v>Barclays Cheque A/c</v>
          </cell>
          <cell r="C324" t="str">
            <v>Active code</v>
          </cell>
        </row>
        <row r="325">
          <cell r="A325" t="str">
            <v>B23</v>
          </cell>
          <cell r="B325" t="str">
            <v>Barclays USD a/c</v>
          </cell>
          <cell r="C325" t="str">
            <v>Active code</v>
          </cell>
        </row>
        <row r="326">
          <cell r="A326" t="str">
            <v>B24</v>
          </cell>
          <cell r="B326" t="str">
            <v>Barclays EUR</v>
          </cell>
          <cell r="C326" t="str">
            <v>Active code</v>
          </cell>
        </row>
        <row r="327">
          <cell r="A327" t="str">
            <v>B25</v>
          </cell>
          <cell r="B327" t="str">
            <v>Barclays Accounts Receivable a/c</v>
          </cell>
          <cell r="C327" t="str">
            <v>Active code</v>
          </cell>
        </row>
        <row r="328">
          <cell r="A328" t="str">
            <v>B26</v>
          </cell>
          <cell r="B328" t="str">
            <v>Barclays Payroll a/c</v>
          </cell>
          <cell r="C328" t="str">
            <v>Active code</v>
          </cell>
        </row>
        <row r="329">
          <cell r="A329" t="str">
            <v>B27</v>
          </cell>
          <cell r="B329" t="str">
            <v>BPA a/c number 33286002</v>
          </cell>
          <cell r="C329" t="str">
            <v>Active code</v>
          </cell>
        </row>
        <row r="330">
          <cell r="A330" t="str">
            <v>C1P</v>
          </cell>
          <cell r="B330" t="str">
            <v>NHS Pension Control A/C-Employer- DHSC</v>
          </cell>
          <cell r="C330" t="str">
            <v>Active code</v>
          </cell>
        </row>
        <row r="331">
          <cell r="A331" t="str">
            <v>C2P</v>
          </cell>
          <cell r="B331" t="str">
            <v>NHS Pension Control A/C-Employer- DHSC2</v>
          </cell>
          <cell r="C331" t="str">
            <v>Active code</v>
          </cell>
        </row>
        <row r="332">
          <cell r="A332" t="str">
            <v>CAC</v>
          </cell>
          <cell r="B332" t="str">
            <v>Accruals</v>
          </cell>
          <cell r="C332" t="str">
            <v>Active code</v>
          </cell>
        </row>
        <row r="333">
          <cell r="A333" t="str">
            <v>CAL</v>
          </cell>
          <cell r="B333" t="str">
            <v>General Provision for liabilities</v>
          </cell>
          <cell r="C333" t="str">
            <v>Active code</v>
          </cell>
        </row>
        <row r="334">
          <cell r="A334" t="str">
            <v>CAR</v>
          </cell>
          <cell r="B334" t="str">
            <v>Advance Pay of Tuition Fees</v>
          </cell>
          <cell r="C334" t="str">
            <v>Active code</v>
          </cell>
        </row>
        <row r="335">
          <cell r="A335" t="str">
            <v>CD1</v>
          </cell>
          <cell r="B335" t="str">
            <v>Deferred Income</v>
          </cell>
          <cell r="C335" t="str">
            <v>Active code</v>
          </cell>
        </row>
        <row r="336">
          <cell r="A336" t="str">
            <v>CDA</v>
          </cell>
          <cell r="B336" t="str">
            <v>D Account Credit Balances</v>
          </cell>
          <cell r="C336" t="str">
            <v>Active code</v>
          </cell>
        </row>
        <row r="337">
          <cell r="A337" t="str">
            <v>CHD</v>
          </cell>
          <cell r="B337" t="str">
            <v>Halls Deposits</v>
          </cell>
          <cell r="C337" t="str">
            <v>Active code</v>
          </cell>
        </row>
        <row r="338">
          <cell r="A338" t="str">
            <v>CHP</v>
          </cell>
          <cell r="B338" t="str">
            <v>Holiday Pay Accruals</v>
          </cell>
          <cell r="C338" t="str">
            <v>Active code</v>
          </cell>
        </row>
        <row r="339">
          <cell r="A339" t="str">
            <v>CI1</v>
          </cell>
          <cell r="B339" t="str">
            <v>Intercompany Creditors Eleanor Peel</v>
          </cell>
          <cell r="C339" t="str">
            <v>Active code</v>
          </cell>
        </row>
        <row r="340">
          <cell r="A340" t="str">
            <v>CI2</v>
          </cell>
          <cell r="B340" t="str">
            <v>Intercompany Creditors - St George´s Estates</v>
          </cell>
          <cell r="C340" t="str">
            <v>Active code</v>
          </cell>
        </row>
        <row r="341">
          <cell r="A341" t="str">
            <v>CI3</v>
          </cell>
          <cell r="B341" t="str">
            <v>Intercompany Creditors - St George´s Enterprise Ltd</v>
          </cell>
          <cell r="C341" t="str">
            <v>Active code</v>
          </cell>
        </row>
        <row r="342">
          <cell r="A342" t="str">
            <v>CJ1</v>
          </cell>
          <cell r="B342" t="str">
            <v>INTO Joint Venture Creditor</v>
          </cell>
          <cell r="C342" t="str">
            <v>Active code</v>
          </cell>
        </row>
        <row r="343">
          <cell r="A343" t="str">
            <v>CJF</v>
          </cell>
          <cell r="B343" t="str">
            <v>Joint Faculty Apprentice Scheme</v>
          </cell>
          <cell r="C343" t="str">
            <v>Active code</v>
          </cell>
        </row>
        <row r="344">
          <cell r="A344" t="str">
            <v>CK1</v>
          </cell>
          <cell r="B344" t="str">
            <v>K Code Creditors</v>
          </cell>
          <cell r="C344" t="str">
            <v>Active code</v>
          </cell>
        </row>
        <row r="345">
          <cell r="A345" t="str">
            <v>CLA</v>
          </cell>
          <cell r="B345" t="str">
            <v>Barclays Loan (Halls 1) &lt;1 Yr</v>
          </cell>
          <cell r="C345" t="str">
            <v>Active code</v>
          </cell>
        </row>
        <row r="346">
          <cell r="A346" t="str">
            <v>CLB</v>
          </cell>
          <cell r="B346" t="str">
            <v>Barclays Loan (Halls 1) 1-2 yrs</v>
          </cell>
          <cell r="C346" t="str">
            <v>Active code</v>
          </cell>
        </row>
        <row r="347">
          <cell r="A347" t="str">
            <v>CLC</v>
          </cell>
          <cell r="B347" t="str">
            <v>Barclays Loan (Halls 1) 2-5 Yrs</v>
          </cell>
          <cell r="C347" t="str">
            <v>Active code</v>
          </cell>
        </row>
        <row r="348">
          <cell r="A348" t="str">
            <v>CLD</v>
          </cell>
          <cell r="B348" t="str">
            <v>Barclays Loan (Halls 1) &gt; 5 yrs</v>
          </cell>
          <cell r="C348" t="str">
            <v>Active code</v>
          </cell>
        </row>
        <row r="349">
          <cell r="A349" t="str">
            <v>CLE</v>
          </cell>
          <cell r="B349" t="str">
            <v>SALIX Loan &lt; 1Yr</v>
          </cell>
          <cell r="C349" t="str">
            <v>Active code</v>
          </cell>
        </row>
        <row r="350">
          <cell r="A350" t="str">
            <v>CLF</v>
          </cell>
          <cell r="B350" t="str">
            <v>SALIX Loan &gt; 1Yr</v>
          </cell>
          <cell r="C350" t="str">
            <v>Active code</v>
          </cell>
        </row>
        <row r="351">
          <cell r="A351" t="str">
            <v>CLL</v>
          </cell>
          <cell r="B351" t="str">
            <v>Other Long Term Liabilities</v>
          </cell>
          <cell r="C351" t="str">
            <v>Active code</v>
          </cell>
        </row>
        <row r="352">
          <cell r="A352" t="str">
            <v>CLS</v>
          </cell>
          <cell r="B352" t="str">
            <v>Santander Loan (Halls 2)&lt; 1 Yr</v>
          </cell>
          <cell r="C352" t="str">
            <v>Active code</v>
          </cell>
        </row>
        <row r="353">
          <cell r="A353" t="str">
            <v>CLT</v>
          </cell>
          <cell r="B353" t="str">
            <v>Santander Loan (Halls 2) &gt; 1 Yr</v>
          </cell>
          <cell r="C353" t="str">
            <v>Active code</v>
          </cell>
        </row>
        <row r="354">
          <cell r="A354" t="str">
            <v>CLU</v>
          </cell>
          <cell r="B354" t="str">
            <v>Santander Loan (D Block INTO) &gt; 1 Yr</v>
          </cell>
          <cell r="C354" t="str">
            <v>Active code</v>
          </cell>
        </row>
        <row r="355">
          <cell r="A355" t="str">
            <v>CLV</v>
          </cell>
          <cell r="B355" t="str">
            <v>Santander Loan (D Block INTO) &lt; 1 Yr</v>
          </cell>
          <cell r="C355" t="str">
            <v>Active code</v>
          </cell>
        </row>
        <row r="356">
          <cell r="A356" t="str">
            <v>COA</v>
          </cell>
          <cell r="B356" t="str">
            <v>O Account Credit Balances</v>
          </cell>
          <cell r="C356" t="str">
            <v>Active code</v>
          </cell>
        </row>
        <row r="357">
          <cell r="A357" t="str">
            <v>COT</v>
          </cell>
          <cell r="B357" t="str">
            <v>Other Creditors</v>
          </cell>
          <cell r="C357" t="str">
            <v>Active code</v>
          </cell>
        </row>
        <row r="358">
          <cell r="A358" t="str">
            <v>CP1</v>
          </cell>
          <cell r="B358" t="str">
            <v>Payroll Tax Control</v>
          </cell>
          <cell r="C358" t="str">
            <v>Active code</v>
          </cell>
        </row>
        <row r="359">
          <cell r="A359" t="str">
            <v>CP2</v>
          </cell>
          <cell r="B359" t="str">
            <v>Employee´s NI Control</v>
          </cell>
          <cell r="C359" t="str">
            <v>Active code</v>
          </cell>
        </row>
        <row r="360">
          <cell r="A360" t="str">
            <v>CP3</v>
          </cell>
          <cell r="B360" t="str">
            <v>Employer´s NI Control</v>
          </cell>
          <cell r="C360" t="str">
            <v>Active code</v>
          </cell>
        </row>
        <row r="361">
          <cell r="A361" t="str">
            <v>CP4</v>
          </cell>
          <cell r="B361" t="str">
            <v>USS Pension Control A/C-Employee</v>
          </cell>
          <cell r="C361" t="str">
            <v>Active code</v>
          </cell>
        </row>
        <row r="362">
          <cell r="A362" t="str">
            <v>CP5</v>
          </cell>
          <cell r="B362" t="str">
            <v>Saul Pension Control A/C-Employee</v>
          </cell>
          <cell r="C362" t="str">
            <v>Active code</v>
          </cell>
        </row>
        <row r="363">
          <cell r="A363" t="str">
            <v>CP6</v>
          </cell>
          <cell r="B363" t="str">
            <v>National Insurance Rebate</v>
          </cell>
          <cell r="C363" t="str">
            <v>Active code</v>
          </cell>
        </row>
        <row r="364">
          <cell r="A364" t="str">
            <v>CP7</v>
          </cell>
          <cell r="B364" t="str">
            <v>USS Pension Control A/C-Employer</v>
          </cell>
          <cell r="C364" t="str">
            <v>Active code</v>
          </cell>
        </row>
        <row r="365">
          <cell r="A365" t="str">
            <v>CP8</v>
          </cell>
          <cell r="B365" t="str">
            <v>NHS Pension Control A/C-Employee</v>
          </cell>
          <cell r="C365" t="str">
            <v>Active code</v>
          </cell>
        </row>
        <row r="366">
          <cell r="A366" t="str">
            <v>CP9</v>
          </cell>
          <cell r="B366" t="str">
            <v>Pay Control - MAT</v>
          </cell>
          <cell r="C366" t="str">
            <v>Active code</v>
          </cell>
        </row>
        <row r="367">
          <cell r="A367" t="str">
            <v>CPB</v>
          </cell>
          <cell r="B367" t="str">
            <v>Pay Control - Prudential USS AVCs</v>
          </cell>
          <cell r="C367" t="str">
            <v>Active code</v>
          </cell>
        </row>
        <row r="368">
          <cell r="A368" t="str">
            <v>CPC</v>
          </cell>
          <cell r="B368" t="str">
            <v>Pay Control - St George´s Trust Parking</v>
          </cell>
          <cell r="C368" t="str">
            <v>Active code</v>
          </cell>
        </row>
        <row r="369">
          <cell r="A369" t="str">
            <v>CPD</v>
          </cell>
          <cell r="B369" t="str">
            <v>Pay Control - Unite General</v>
          </cell>
          <cell r="C369" t="str">
            <v>Active code</v>
          </cell>
        </row>
        <row r="370">
          <cell r="A370" t="str">
            <v>CPE</v>
          </cell>
          <cell r="B370" t="str">
            <v>Pay Control - UCU</v>
          </cell>
          <cell r="C370" t="str">
            <v>Active code</v>
          </cell>
        </row>
        <row r="371">
          <cell r="A371" t="str">
            <v>CPF</v>
          </cell>
          <cell r="B371" t="str">
            <v>Pay Control - Unison</v>
          </cell>
          <cell r="C371" t="str">
            <v>Active code</v>
          </cell>
        </row>
        <row r="372">
          <cell r="A372" t="str">
            <v>CPG</v>
          </cell>
          <cell r="B372" t="str">
            <v>Pay Control - Mobile Phones</v>
          </cell>
          <cell r="C372" t="str">
            <v>Active code</v>
          </cell>
        </row>
        <row r="373">
          <cell r="A373" t="str">
            <v>CPH</v>
          </cell>
          <cell r="B373" t="str">
            <v>Pay Control - Student Loans</v>
          </cell>
          <cell r="C373" t="str">
            <v>Active code</v>
          </cell>
        </row>
        <row r="374">
          <cell r="A374" t="str">
            <v>CPI</v>
          </cell>
          <cell r="B374" t="str">
            <v>Pay Control - Sovereign Giving Control A/C</v>
          </cell>
          <cell r="C374" t="str">
            <v>Active code</v>
          </cell>
        </row>
        <row r="375">
          <cell r="A375" t="str">
            <v>CPJ</v>
          </cell>
          <cell r="B375" t="str">
            <v>Pay Control - Arts Club A/C</v>
          </cell>
          <cell r="C375" t="str">
            <v>Active code</v>
          </cell>
        </row>
        <row r="376">
          <cell r="A376" t="str">
            <v>CPK</v>
          </cell>
          <cell r="B376" t="str">
            <v>Pay Control - Std Life Control A/C</v>
          </cell>
          <cell r="C376" t="str">
            <v>Active code</v>
          </cell>
        </row>
        <row r="377">
          <cell r="A377" t="str">
            <v>CPL</v>
          </cell>
          <cell r="B377" t="str">
            <v>Pay Control - Childcare Vouchers</v>
          </cell>
          <cell r="C377" t="str">
            <v>Active code</v>
          </cell>
        </row>
        <row r="378">
          <cell r="A378" t="str">
            <v>CPM</v>
          </cell>
          <cell r="B378" t="str">
            <v>Pay Control - Statutory Paternity Pay</v>
          </cell>
          <cell r="C378" t="str">
            <v>Active code</v>
          </cell>
        </row>
        <row r="379">
          <cell r="A379" t="str">
            <v>CPN</v>
          </cell>
          <cell r="B379" t="str">
            <v>Pay Control - Statutory Adoption Pay</v>
          </cell>
          <cell r="C379" t="str">
            <v>Active code</v>
          </cell>
        </row>
        <row r="380">
          <cell r="A380" t="str">
            <v>CPO</v>
          </cell>
          <cell r="B380" t="str">
            <v>Pay Control - Payroll</v>
          </cell>
          <cell r="C380" t="str">
            <v>Active code</v>
          </cell>
        </row>
        <row r="381">
          <cell r="A381" t="str">
            <v>CPP</v>
          </cell>
          <cell r="B381" t="str">
            <v>Pay Control - Give as You Earn</v>
          </cell>
          <cell r="C381" t="str">
            <v>Active code</v>
          </cell>
        </row>
        <row r="382">
          <cell r="A382" t="str">
            <v>CPQ</v>
          </cell>
          <cell r="B382" t="str">
            <v>NHS Pension Control A/C-Employer</v>
          </cell>
          <cell r="C382" t="str">
            <v>Active code</v>
          </cell>
        </row>
        <row r="383">
          <cell r="A383" t="str">
            <v>CPR</v>
          </cell>
          <cell r="B383" t="str">
            <v>USS CARE Pension-01/04/2011- Employee</v>
          </cell>
          <cell r="C383" t="str">
            <v>Active code</v>
          </cell>
        </row>
        <row r="384">
          <cell r="A384" t="str">
            <v>CPS</v>
          </cell>
          <cell r="B384" t="str">
            <v>USS CARE Pension-01/04/2011- Employer</v>
          </cell>
          <cell r="C384" t="str">
            <v>Active code</v>
          </cell>
        </row>
        <row r="385">
          <cell r="A385" t="str">
            <v>CPT</v>
          </cell>
          <cell r="B385" t="str">
            <v>CSA- Attachment of Earning Control A/c</v>
          </cell>
          <cell r="C385" t="str">
            <v>Active code</v>
          </cell>
        </row>
        <row r="386">
          <cell r="A386" t="str">
            <v>CPU</v>
          </cell>
          <cell r="B386" t="str">
            <v>Saul Pension Control A/C -Employer</v>
          </cell>
          <cell r="C386" t="str">
            <v>Active code</v>
          </cell>
        </row>
        <row r="387">
          <cell r="A387" t="str">
            <v>CPV</v>
          </cell>
          <cell r="B387" t="str">
            <v>Child Support Agency</v>
          </cell>
          <cell r="C387" t="str">
            <v>Active code</v>
          </cell>
        </row>
        <row r="388">
          <cell r="A388" t="str">
            <v>CPW</v>
          </cell>
          <cell r="B388" t="str">
            <v>NEST Pension Scheme -Employee</v>
          </cell>
          <cell r="C388" t="str">
            <v>Active code</v>
          </cell>
        </row>
        <row r="389">
          <cell r="A389" t="str">
            <v>CPX</v>
          </cell>
          <cell r="B389" t="str">
            <v>NEST Pension Scheme -Employer</v>
          </cell>
          <cell r="C389" t="str">
            <v>Active code</v>
          </cell>
        </row>
        <row r="390">
          <cell r="A390" t="str">
            <v>CPY</v>
          </cell>
          <cell r="B390" t="str">
            <v>Apprenticeship Levy funding</v>
          </cell>
          <cell r="C390" t="str">
            <v>Active code</v>
          </cell>
        </row>
        <row r="391">
          <cell r="A391" t="str">
            <v>CPZ</v>
          </cell>
          <cell r="B391" t="str">
            <v>Pension provisions</v>
          </cell>
          <cell r="C391" t="str">
            <v>Active code</v>
          </cell>
        </row>
        <row r="392">
          <cell r="A392" t="str">
            <v>CR1</v>
          </cell>
          <cell r="B392" t="str">
            <v>Research Grant Credit Balances</v>
          </cell>
          <cell r="C392" t="str">
            <v>Active code</v>
          </cell>
        </row>
        <row r="393">
          <cell r="A393" t="str">
            <v>CR2</v>
          </cell>
          <cell r="B393" t="str">
            <v>Research Income due to Collaborators</v>
          </cell>
          <cell r="C393" t="str">
            <v>Active code</v>
          </cell>
        </row>
        <row r="394">
          <cell r="A394" t="str">
            <v>CR3</v>
          </cell>
          <cell r="B394" t="str">
            <v>PhD Studentships- CR Balances</v>
          </cell>
          <cell r="C394" t="str">
            <v>Active code</v>
          </cell>
        </row>
        <row r="395">
          <cell r="A395" t="str">
            <v>CSC</v>
          </cell>
          <cell r="B395" t="str">
            <v>SIFT Account Credit Balances</v>
          </cell>
          <cell r="C395" t="str">
            <v>Active code</v>
          </cell>
        </row>
        <row r="396">
          <cell r="A396" t="str">
            <v>CSD</v>
          </cell>
          <cell r="B396" t="str">
            <v>SDF Repayable</v>
          </cell>
          <cell r="C396" t="str">
            <v>Active code</v>
          </cell>
        </row>
        <row r="397">
          <cell r="A397" t="str">
            <v>CSL</v>
          </cell>
          <cell r="B397" t="str">
            <v>Student Loan Company &amp; NHS Bursaries- Creditors</v>
          </cell>
          <cell r="C397" t="str">
            <v>Active code</v>
          </cell>
        </row>
        <row r="398">
          <cell r="A398" t="str">
            <v>CST</v>
          </cell>
          <cell r="B398" t="str">
            <v>Student Deposits</v>
          </cell>
          <cell r="C398" t="str">
            <v>Active code</v>
          </cell>
        </row>
        <row r="399">
          <cell r="A399" t="str">
            <v>CSU</v>
          </cell>
          <cell r="B399" t="str">
            <v>Students Union Holding a/c</v>
          </cell>
          <cell r="C399" t="str">
            <v>Active code</v>
          </cell>
        </row>
        <row r="400">
          <cell r="A400" t="str">
            <v>CT1</v>
          </cell>
          <cell r="B400" t="str">
            <v>Trade Creditors</v>
          </cell>
          <cell r="C400" t="str">
            <v>Active code</v>
          </cell>
        </row>
        <row r="401">
          <cell r="A401" t="str">
            <v>CUC</v>
          </cell>
          <cell r="B401" t="str">
            <v>Unidentified Cash</v>
          </cell>
          <cell r="C401" t="str">
            <v>Active code</v>
          </cell>
        </row>
        <row r="402">
          <cell r="A402" t="str">
            <v>CV1</v>
          </cell>
          <cell r="B402" t="str">
            <v>VAT Payable</v>
          </cell>
          <cell r="C402" t="str">
            <v>Active code</v>
          </cell>
        </row>
        <row r="403">
          <cell r="A403" t="str">
            <v>CV2</v>
          </cell>
          <cell r="B403" t="str">
            <v>VAT - Reverse Charge</v>
          </cell>
          <cell r="C403" t="str">
            <v>Active code</v>
          </cell>
        </row>
        <row r="404">
          <cell r="A404" t="str">
            <v>CV3</v>
          </cell>
          <cell r="B404" t="str">
            <v>VAT - Acquisition VAT</v>
          </cell>
          <cell r="C404" t="str">
            <v>Active code</v>
          </cell>
        </row>
        <row r="405">
          <cell r="A405" t="str">
            <v>DAI</v>
          </cell>
          <cell r="B405" t="str">
            <v>Accrued Income</v>
          </cell>
          <cell r="C405" t="str">
            <v>Active code</v>
          </cell>
        </row>
        <row r="406">
          <cell r="A406" t="str">
            <v>DC1</v>
          </cell>
          <cell r="B406" t="str">
            <v>Cash Advances</v>
          </cell>
          <cell r="C406" t="str">
            <v>Active code</v>
          </cell>
        </row>
        <row r="407">
          <cell r="A407" t="str">
            <v>DD1</v>
          </cell>
          <cell r="B407" t="str">
            <v>Discretionary Account Dr Balances</v>
          </cell>
          <cell r="C407" t="str">
            <v>Active code</v>
          </cell>
        </row>
        <row r="408">
          <cell r="A408" t="str">
            <v>DEL</v>
          </cell>
          <cell r="B408" t="str">
            <v>Elective Fees</v>
          </cell>
          <cell r="C408" t="str">
            <v>Active code</v>
          </cell>
        </row>
        <row r="409">
          <cell r="A409" t="str">
            <v>DI1</v>
          </cell>
          <cell r="B409" t="str">
            <v>Intercompany Debtors</v>
          </cell>
          <cell r="C409" t="str">
            <v>Active code</v>
          </cell>
        </row>
        <row r="410">
          <cell r="A410" t="str">
            <v>DI2</v>
          </cell>
          <cell r="B410" t="str">
            <v>Intercompany Debtors - FHSCE</v>
          </cell>
          <cell r="C410" t="str">
            <v>Active code</v>
          </cell>
        </row>
        <row r="411">
          <cell r="A411" t="str">
            <v>DI3</v>
          </cell>
          <cell r="B411" t="str">
            <v>Intercompany Debtors - Eleanor Peel</v>
          </cell>
          <cell r="C411" t="str">
            <v>Active code</v>
          </cell>
        </row>
        <row r="412">
          <cell r="A412" t="str">
            <v>DI4</v>
          </cell>
          <cell r="B412" t="str">
            <v>Intercompany - Enterprise Ltd</v>
          </cell>
          <cell r="C412" t="str">
            <v>Active code</v>
          </cell>
        </row>
        <row r="413">
          <cell r="A413" t="str">
            <v>DK1</v>
          </cell>
          <cell r="B413" t="str">
            <v>K Code Debtors</v>
          </cell>
          <cell r="C413" t="str">
            <v>Active code</v>
          </cell>
        </row>
        <row r="414">
          <cell r="A414" t="str">
            <v>DO1</v>
          </cell>
          <cell r="B414" t="str">
            <v>O Account Balances</v>
          </cell>
          <cell r="C414" t="str">
            <v>Active code</v>
          </cell>
        </row>
        <row r="415">
          <cell r="A415" t="str">
            <v>DOA</v>
          </cell>
          <cell r="B415" t="str">
            <v>O Account Accrued Income</v>
          </cell>
          <cell r="C415" t="str">
            <v>Active code</v>
          </cell>
        </row>
        <row r="416">
          <cell r="A416" t="str">
            <v>DP1</v>
          </cell>
          <cell r="B416" t="str">
            <v>Pay Control - Season Ticket Loans</v>
          </cell>
          <cell r="C416" t="str">
            <v>Active code</v>
          </cell>
        </row>
        <row r="417">
          <cell r="A417" t="str">
            <v>DP2</v>
          </cell>
          <cell r="B417" t="str">
            <v>Pay Control - Bike to Work Cyclescheme</v>
          </cell>
          <cell r="C417" t="str">
            <v>Active code</v>
          </cell>
        </row>
        <row r="418">
          <cell r="A418" t="str">
            <v>DP3</v>
          </cell>
          <cell r="B418" t="str">
            <v>Pay Control - Parking Permit Loan</v>
          </cell>
          <cell r="C418" t="str">
            <v>Active code</v>
          </cell>
        </row>
        <row r="419">
          <cell r="A419" t="str">
            <v>DP4</v>
          </cell>
          <cell r="B419" t="str">
            <v>Pay Control - Advances of Pay</v>
          </cell>
          <cell r="C419" t="str">
            <v>Active code</v>
          </cell>
        </row>
        <row r="420">
          <cell r="A420" t="str">
            <v>DP5</v>
          </cell>
          <cell r="B420" t="str">
            <v>Pay Control - Childcare Vouchers</v>
          </cell>
          <cell r="C420" t="str">
            <v>Active code</v>
          </cell>
        </row>
        <row r="421">
          <cell r="A421" t="str">
            <v>DP6</v>
          </cell>
          <cell r="B421" t="str">
            <v>Pay Control - Study Loans</v>
          </cell>
          <cell r="C421" t="str">
            <v>Active code</v>
          </cell>
        </row>
        <row r="422">
          <cell r="A422" t="str">
            <v>DPC</v>
          </cell>
          <cell r="B422" t="str">
            <v>Petty Cash Debtors</v>
          </cell>
          <cell r="C422" t="str">
            <v>Active code</v>
          </cell>
        </row>
        <row r="423">
          <cell r="A423" t="str">
            <v>DPR</v>
          </cell>
          <cell r="B423" t="str">
            <v>Prepayments</v>
          </cell>
          <cell r="C423" t="str">
            <v>Active code</v>
          </cell>
        </row>
        <row r="424">
          <cell r="A424" t="str">
            <v>DR1</v>
          </cell>
          <cell r="B424" t="str">
            <v>Research Balances</v>
          </cell>
          <cell r="C424" t="str">
            <v>Active code</v>
          </cell>
        </row>
        <row r="425">
          <cell r="A425" t="str">
            <v>DR2</v>
          </cell>
          <cell r="B425" t="str">
            <v>Research Account Balances Provision</v>
          </cell>
          <cell r="C425" t="str">
            <v>Active code</v>
          </cell>
        </row>
        <row r="426">
          <cell r="A426" t="str">
            <v>DR3</v>
          </cell>
          <cell r="B426" t="str">
            <v>Research Account Unallocated Income</v>
          </cell>
          <cell r="C426" t="str">
            <v>Active code</v>
          </cell>
        </row>
        <row r="427">
          <cell r="A427" t="str">
            <v>DR4</v>
          </cell>
          <cell r="B427" t="str">
            <v>PhD Studentships- DR Balances</v>
          </cell>
          <cell r="C427" t="str">
            <v>Active code</v>
          </cell>
        </row>
        <row r="428">
          <cell r="A428" t="str">
            <v>DT1</v>
          </cell>
          <cell r="B428" t="str">
            <v>Trade Debtors</v>
          </cell>
          <cell r="C428" t="str">
            <v>Active code</v>
          </cell>
        </row>
        <row r="429">
          <cell r="A429" t="str">
            <v>DT2</v>
          </cell>
          <cell r="B429" t="str">
            <v>Students</v>
          </cell>
          <cell r="C429" t="str">
            <v>Active code</v>
          </cell>
        </row>
        <row r="430">
          <cell r="A430" t="str">
            <v>DT3</v>
          </cell>
          <cell r="B430" t="str">
            <v>Bad Debt Provision</v>
          </cell>
          <cell r="C430" t="str">
            <v>Active code</v>
          </cell>
        </row>
        <row r="431">
          <cell r="A431" t="str">
            <v>DV1</v>
          </cell>
          <cell r="B431" t="str">
            <v>VAT Repayable</v>
          </cell>
          <cell r="C431" t="str">
            <v>Active code</v>
          </cell>
        </row>
        <row r="432">
          <cell r="A432" t="str">
            <v>EAC</v>
          </cell>
          <cell r="B432" t="str">
            <v>Endowment Cash (RLCM)</v>
          </cell>
          <cell r="C432" t="str">
            <v>Active code</v>
          </cell>
        </row>
        <row r="433">
          <cell r="A433" t="str">
            <v>EAI</v>
          </cell>
          <cell r="B433" t="str">
            <v>Endowment Asset Investments</v>
          </cell>
          <cell r="C433" t="str">
            <v>Active code</v>
          </cell>
        </row>
        <row r="434">
          <cell r="A434" t="str">
            <v>FAI</v>
          </cell>
          <cell r="B434" t="str">
            <v>Fixed Asset Investments</v>
          </cell>
          <cell r="C434" t="str">
            <v>Active code</v>
          </cell>
        </row>
        <row r="435">
          <cell r="A435" t="str">
            <v>STK</v>
          </cell>
          <cell r="B435" t="str">
            <v>Stock</v>
          </cell>
          <cell r="C435" t="str">
            <v>Active code</v>
          </cell>
        </row>
        <row r="436">
          <cell r="A436" t="str">
            <v>XD1</v>
          </cell>
          <cell r="B436" t="str">
            <v>Deferred Capital Grants - Non HEFCE - Buildings</v>
          </cell>
          <cell r="C436" t="str">
            <v>Active code</v>
          </cell>
        </row>
        <row r="437">
          <cell r="A437" t="str">
            <v>XD2</v>
          </cell>
          <cell r="B437" t="str">
            <v>Deferred Capital Grants - HEFCE - Buildings</v>
          </cell>
          <cell r="C437" t="str">
            <v>Active code</v>
          </cell>
        </row>
        <row r="438">
          <cell r="A438" t="str">
            <v>XD3</v>
          </cell>
          <cell r="B438" t="str">
            <v>Deferred Capital Grants - Non HEFCE - Equipment</v>
          </cell>
          <cell r="C438" t="str">
            <v>Active code</v>
          </cell>
        </row>
        <row r="439">
          <cell r="A439" t="str">
            <v>XD4</v>
          </cell>
          <cell r="B439" t="str">
            <v>Deferred Capital Grants - HEFCE, Equipment</v>
          </cell>
          <cell r="C439" t="str">
            <v>Active code</v>
          </cell>
        </row>
        <row r="440">
          <cell r="A440" t="str">
            <v>XEE</v>
          </cell>
          <cell r="B440" t="str">
            <v>Restricted Expendable Endowments</v>
          </cell>
          <cell r="C440" t="str">
            <v>Active code</v>
          </cell>
        </row>
        <row r="441">
          <cell r="A441" t="str">
            <v>XEP</v>
          </cell>
          <cell r="B441" t="str">
            <v>Restricted Permanent Endowments</v>
          </cell>
          <cell r="C441" t="str">
            <v>Active code</v>
          </cell>
        </row>
        <row r="442">
          <cell r="A442" t="str">
            <v>XGM</v>
          </cell>
          <cell r="B442" t="str">
            <v>Minority Interest</v>
          </cell>
          <cell r="C442" t="str">
            <v>Active code</v>
          </cell>
        </row>
        <row r="443">
          <cell r="A443" t="str">
            <v>XGR</v>
          </cell>
          <cell r="B443" t="str">
            <v>General Reserves</v>
          </cell>
          <cell r="C443" t="str">
            <v>Active code</v>
          </cell>
        </row>
        <row r="444">
          <cell r="A444" t="str">
            <v>XRE</v>
          </cell>
          <cell r="B444" t="str">
            <v>Restricted Reserves</v>
          </cell>
          <cell r="C444" t="str">
            <v>Active code</v>
          </cell>
        </row>
        <row r="445">
          <cell r="A445" t="str">
            <v>XRR</v>
          </cell>
          <cell r="B445" t="str">
            <v>Revaluation Reserve</v>
          </cell>
          <cell r="C445" t="str">
            <v>Active code</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mailto:snasim@sgul.ac.uk" TargetMode="External"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67"/>
  <sheetViews>
    <sheetView topLeftCell="A34" view="normal" workbookViewId="0">
      <selection pane="topLeft" activeCell="J23" sqref="J23"/>
    </sheetView>
  </sheetViews>
  <sheetFormatPr defaultColWidth="9.140625" defaultRowHeight="12.75"/>
  <cols>
    <col min="1" max="1" width="17.27734375" style="3" customWidth="1"/>
    <col min="2" max="2" width="14" style="4" customWidth="1"/>
    <col min="3" max="3" width="10.5703125" style="3" customWidth="1"/>
    <col min="4" max="4" width="15.7109375" style="3" customWidth="1"/>
    <col min="5" max="5" width="11" style="3" customWidth="1"/>
    <col min="6" max="6" width="12.27734375" style="3" customWidth="1"/>
    <col min="7" max="7" width="27.140625" style="3" customWidth="1"/>
    <col min="8" max="16384" width="9.140625" style="3" customWidth="1"/>
  </cols>
  <sheetData>
    <row r="1" spans="1:6" s="1" customFormat="1">
      <c r="A1" s="1" t="s">
        <v>0</v>
      </c>
      <c r="B1" s="2" t="s">
        <v>1</v>
      </c>
      <c r="C1" s="1" t="s">
        <v>2</v>
      </c>
      <c r="D1" s="1" t="s">
        <v>3</v>
      </c>
      <c r="E1" s="1" t="s">
        <v>4</v>
      </c>
      <c r="F1" s="1" t="s">
        <v>5</v>
      </c>
    </row>
    <row r="2" spans="1:4">
      <c r="A2" s="3" t="s">
        <v>6</v>
      </c>
      <c r="B2" s="4">
        <v>25</v>
      </c>
      <c r="C2" s="3" t="s">
        <v>7</v>
      </c>
      <c r="D2" s="3" t="s">
        <v>7</v>
      </c>
    </row>
    <row r="3" spans="1:2">
      <c r="A3" s="3" t="s">
        <v>8</v>
      </c>
      <c r="B3" s="4">
        <v>25</v>
      </c>
    </row>
    <row r="4" spans="1:4">
      <c r="A4" s="3" t="s">
        <v>9</v>
      </c>
      <c r="B4" s="4">
        <v>25</v>
      </c>
      <c r="C4" s="3" t="s">
        <v>7</v>
      </c>
      <c r="D4" s="3" t="s">
        <v>7</v>
      </c>
    </row>
    <row r="5" spans="1:4">
      <c r="A5" s="3" t="s">
        <v>10</v>
      </c>
      <c r="B5" s="4">
        <v>2</v>
      </c>
      <c r="C5" s="3" t="s">
        <v>7</v>
      </c>
      <c r="D5" s="3" t="s">
        <v>7</v>
      </c>
    </row>
    <row r="6" spans="1:4">
      <c r="A6" s="3" t="s">
        <v>11</v>
      </c>
      <c r="B6" s="4">
        <v>25</v>
      </c>
      <c r="C6" s="3" t="s">
        <v>7</v>
      </c>
      <c r="D6" s="3" t="s">
        <v>7</v>
      </c>
    </row>
    <row r="7" spans="1:4">
      <c r="A7" s="3" t="s">
        <v>12</v>
      </c>
      <c r="B7" s="4">
        <v>25</v>
      </c>
      <c r="C7" s="3" t="s">
        <v>7</v>
      </c>
      <c r="D7" s="3" t="s">
        <v>7</v>
      </c>
    </row>
    <row r="8" spans="1:4">
      <c r="A8" s="3" t="s">
        <v>13</v>
      </c>
      <c r="B8" s="4">
        <v>25</v>
      </c>
      <c r="C8" s="3" t="s">
        <v>7</v>
      </c>
      <c r="D8" s="3" t="s">
        <v>7</v>
      </c>
    </row>
    <row r="9" spans="1:4">
      <c r="A9" s="3" t="s">
        <v>14</v>
      </c>
      <c r="B9" s="4">
        <v>25</v>
      </c>
      <c r="C9" s="3" t="s">
        <v>7</v>
      </c>
      <c r="D9" s="3" t="s">
        <v>7</v>
      </c>
    </row>
    <row r="10" spans="1:4">
      <c r="A10" s="3" t="s">
        <v>15</v>
      </c>
      <c r="B10" s="4">
        <v>25</v>
      </c>
      <c r="C10" s="3" t="s">
        <v>7</v>
      </c>
      <c r="D10" s="3" t="s">
        <v>7</v>
      </c>
    </row>
    <row r="11" spans="1:4">
      <c r="A11" s="3" t="s">
        <v>16</v>
      </c>
      <c r="B11" s="4">
        <v>25</v>
      </c>
      <c r="C11" s="3" t="s">
        <v>7</v>
      </c>
      <c r="D11" s="3" t="s">
        <v>7</v>
      </c>
    </row>
    <row r="12" spans="1:4">
      <c r="A12" s="3" t="s">
        <v>17</v>
      </c>
      <c r="B12" s="4">
        <v>25</v>
      </c>
      <c r="C12" s="3" t="s">
        <v>7</v>
      </c>
      <c r="D12" s="3" t="s">
        <v>7</v>
      </c>
    </row>
    <row r="13" spans="1:4">
      <c r="A13" s="3" t="s">
        <v>18</v>
      </c>
      <c r="B13" s="4">
        <v>25</v>
      </c>
      <c r="C13" s="3" t="s">
        <v>7</v>
      </c>
      <c r="D13" s="3" t="s">
        <v>7</v>
      </c>
    </row>
    <row r="14" spans="1:4">
      <c r="A14" s="3" t="s">
        <v>19</v>
      </c>
      <c r="B14" s="4">
        <v>25</v>
      </c>
      <c r="C14" s="3" t="s">
        <v>7</v>
      </c>
      <c r="D14" s="3" t="s">
        <v>7</v>
      </c>
    </row>
    <row r="15" spans="1:4">
      <c r="A15" s="3" t="s">
        <v>20</v>
      </c>
      <c r="B15" s="4">
        <v>25</v>
      </c>
      <c r="C15" s="3" t="s">
        <v>7</v>
      </c>
      <c r="D15" s="3" t="s">
        <v>7</v>
      </c>
    </row>
    <row r="16" spans="1:2">
      <c r="A16" s="3" t="s">
        <v>21</v>
      </c>
      <c r="B16" s="4">
        <v>25</v>
      </c>
    </row>
    <row r="17" spans="1:4">
      <c r="A17" s="3" t="s">
        <v>22</v>
      </c>
      <c r="B17" s="4">
        <v>25</v>
      </c>
      <c r="C17" s="3" t="s">
        <v>7</v>
      </c>
      <c r="D17" s="3" t="s">
        <v>7</v>
      </c>
    </row>
    <row r="18" spans="1:2">
      <c r="A18" s="3" t="s">
        <v>23</v>
      </c>
      <c r="B18" s="4">
        <v>2</v>
      </c>
    </row>
    <row r="19" spans="1:6">
      <c r="A19" s="3" t="s">
        <v>24</v>
      </c>
      <c r="B19" s="4">
        <v>20</v>
      </c>
      <c r="C19" s="3" t="s">
        <v>7</v>
      </c>
      <c r="D19" s="3" t="s">
        <v>25</v>
      </c>
      <c r="E19" s="3" t="s">
        <v>26</v>
      </c>
      <c r="F19" s="3" t="s">
        <v>27</v>
      </c>
    </row>
    <row r="20" spans="1:6">
      <c r="A20" s="3" t="s">
        <v>28</v>
      </c>
      <c r="B20" s="4">
        <v>20</v>
      </c>
      <c r="C20" s="3" t="s">
        <v>7</v>
      </c>
      <c r="D20" s="3" t="s">
        <v>25</v>
      </c>
      <c r="E20" s="3" t="s">
        <v>26</v>
      </c>
      <c r="F20" s="3" t="s">
        <v>27</v>
      </c>
    </row>
    <row r="21" spans="1:5">
      <c r="A21" s="3" t="s">
        <v>29</v>
      </c>
      <c r="B21" s="4">
        <v>11</v>
      </c>
      <c r="C21" s="3" t="s">
        <v>7</v>
      </c>
      <c r="D21" s="3" t="s">
        <v>25</v>
      </c>
      <c r="E21" s="3" t="s">
        <v>26</v>
      </c>
    </row>
    <row r="22" spans="1:6">
      <c r="A22" s="3" t="s">
        <v>30</v>
      </c>
      <c r="B22" s="4">
        <v>20</v>
      </c>
      <c r="C22" s="3" t="s">
        <v>7</v>
      </c>
      <c r="D22" s="3" t="s">
        <v>25</v>
      </c>
      <c r="E22" s="3" t="s">
        <v>26</v>
      </c>
      <c r="F22" s="3" t="s">
        <v>27</v>
      </c>
    </row>
    <row r="23" spans="1:6">
      <c r="A23" s="3" t="s">
        <v>31</v>
      </c>
      <c r="B23" s="4">
        <v>20</v>
      </c>
      <c r="D23" s="3" t="s">
        <v>25</v>
      </c>
      <c r="E23" s="3" t="s">
        <v>26</v>
      </c>
      <c r="F23" s="3" t="s">
        <v>27</v>
      </c>
    </row>
    <row r="24" spans="1:6">
      <c r="A24" s="3" t="s">
        <v>32</v>
      </c>
      <c r="B24" s="4">
        <v>20</v>
      </c>
      <c r="D24" s="3" t="s">
        <v>25</v>
      </c>
      <c r="E24" s="3" t="s">
        <v>26</v>
      </c>
      <c r="F24" s="3" t="s">
        <v>27</v>
      </c>
    </row>
    <row r="25" spans="1:4">
      <c r="A25" s="3" t="s">
        <v>33</v>
      </c>
      <c r="B25" s="4">
        <v>255</v>
      </c>
      <c r="C25" s="3" t="s">
        <v>7</v>
      </c>
      <c r="D25" s="3" t="s">
        <v>7</v>
      </c>
    </row>
    <row r="26" spans="1:5">
      <c r="A26" s="3" t="s">
        <v>34</v>
      </c>
      <c r="B26" s="4">
        <v>8</v>
      </c>
      <c r="C26" s="3" t="s">
        <v>7</v>
      </c>
      <c r="D26" s="3" t="s">
        <v>7</v>
      </c>
      <c r="E26" s="3" t="s">
        <v>35</v>
      </c>
    </row>
    <row r="27" spans="1:5">
      <c r="A27" s="3" t="s">
        <v>36</v>
      </c>
      <c r="B27" s="4">
        <v>8</v>
      </c>
      <c r="C27" s="3" t="s">
        <v>7</v>
      </c>
      <c r="D27" s="3" t="s">
        <v>7</v>
      </c>
      <c r="E27" s="3" t="s">
        <v>35</v>
      </c>
    </row>
    <row r="28" spans="1:4">
      <c r="A28" s="3" t="s">
        <v>37</v>
      </c>
      <c r="B28" s="4">
        <v>15</v>
      </c>
      <c r="C28" s="3" t="s">
        <v>7</v>
      </c>
      <c r="D28" s="3" t="s">
        <v>7</v>
      </c>
    </row>
    <row r="29" spans="1:4">
      <c r="A29" s="3" t="s">
        <v>38</v>
      </c>
      <c r="B29" s="4">
        <v>6</v>
      </c>
      <c r="C29" s="3" t="s">
        <v>7</v>
      </c>
      <c r="D29" s="3" t="s">
        <v>7</v>
      </c>
    </row>
    <row r="30" spans="1:2">
      <c r="A30" s="3" t="s">
        <v>39</v>
      </c>
      <c r="B30" s="4">
        <v>1</v>
      </c>
    </row>
    <row r="31" spans="1:4">
      <c r="A31" s="3" t="s">
        <v>40</v>
      </c>
      <c r="B31" s="4">
        <v>100</v>
      </c>
      <c r="C31" s="3" t="s">
        <v>7</v>
      </c>
      <c r="D31" s="3" t="s">
        <v>7</v>
      </c>
    </row>
    <row r="32" spans="1:2">
      <c r="A32" s="3" t="s">
        <v>41</v>
      </c>
      <c r="B32" s="4">
        <v>255</v>
      </c>
    </row>
    <row r="33" spans="1:5">
      <c r="A33" s="3" t="s">
        <v>42</v>
      </c>
      <c r="B33" s="4">
        <v>8</v>
      </c>
      <c r="C33" s="3" t="s">
        <v>7</v>
      </c>
      <c r="D33" s="3" t="s">
        <v>7</v>
      </c>
      <c r="E33" s="3" t="s">
        <v>35</v>
      </c>
    </row>
    <row r="34" spans="1:5">
      <c r="A34" s="3" t="s">
        <v>43</v>
      </c>
      <c r="B34" s="4">
        <v>8</v>
      </c>
      <c r="C34" s="3" t="s">
        <v>7</v>
      </c>
      <c r="D34" s="3" t="s">
        <v>7</v>
      </c>
      <c r="E34" s="3" t="s">
        <v>35</v>
      </c>
    </row>
    <row r="35" spans="1:5">
      <c r="A35" s="3" t="s">
        <v>44</v>
      </c>
      <c r="B35" s="4">
        <v>20</v>
      </c>
      <c r="C35" s="3" t="s">
        <v>7</v>
      </c>
      <c r="D35" s="3" t="s">
        <v>25</v>
      </c>
      <c r="E35" s="3" t="s">
        <v>26</v>
      </c>
    </row>
    <row r="36" spans="1:4">
      <c r="A36" s="3" t="s">
        <v>45</v>
      </c>
      <c r="B36" s="4">
        <v>25</v>
      </c>
      <c r="C36" s="3" t="s">
        <v>7</v>
      </c>
      <c r="D36" s="3" t="s">
        <v>7</v>
      </c>
    </row>
    <row r="37" spans="1:4">
      <c r="A37" s="3" t="s">
        <v>46</v>
      </c>
      <c r="B37" s="4">
        <v>15</v>
      </c>
      <c r="C37" s="3" t="s">
        <v>7</v>
      </c>
      <c r="D37" s="3" t="s">
        <v>7</v>
      </c>
    </row>
    <row r="38" spans="1:4">
      <c r="A38" s="3" t="s">
        <v>47</v>
      </c>
      <c r="B38" s="4">
        <v>27</v>
      </c>
      <c r="C38" s="3" t="s">
        <v>7</v>
      </c>
      <c r="D38" s="3" t="s">
        <v>7</v>
      </c>
    </row>
    <row r="39" spans="1:7">
      <c r="A39" s="3" t="s">
        <v>48</v>
      </c>
      <c r="B39" s="4">
        <v>2</v>
      </c>
      <c r="C39" s="3" t="s">
        <v>7</v>
      </c>
      <c r="D39" s="3" t="s">
        <v>7</v>
      </c>
      <c r="G39" s="5" t="s">
        <v>49</v>
      </c>
    </row>
    <row r="40" spans="1:4">
      <c r="A40" s="3" t="s">
        <v>50</v>
      </c>
      <c r="B40" s="4">
        <v>1</v>
      </c>
      <c r="C40" s="3" t="s">
        <v>7</v>
      </c>
      <c r="D40" s="3" t="s">
        <v>7</v>
      </c>
    </row>
    <row r="41" spans="1:4">
      <c r="A41" s="3" t="s">
        <v>51</v>
      </c>
      <c r="B41" s="4">
        <v>1</v>
      </c>
      <c r="C41" s="3" t="s">
        <v>7</v>
      </c>
      <c r="D41" s="3" t="s">
        <v>7</v>
      </c>
    </row>
    <row r="42" spans="1:4">
      <c r="A42" s="3" t="s">
        <v>52</v>
      </c>
      <c r="B42" s="4">
        <v>25</v>
      </c>
      <c r="C42" s="3" t="s">
        <v>49</v>
      </c>
      <c r="D42" s="3" t="s">
        <v>7</v>
      </c>
    </row>
    <row r="43" spans="1:2">
      <c r="A43" s="3" t="s">
        <v>53</v>
      </c>
      <c r="B43" s="4">
        <v>1</v>
      </c>
    </row>
    <row r="44" spans="1:2">
      <c r="A44" s="3" t="s">
        <v>54</v>
      </c>
      <c r="B44" s="4">
        <v>15</v>
      </c>
    </row>
    <row r="45" spans="1:2">
      <c r="A45" s="3" t="s">
        <v>55</v>
      </c>
      <c r="B45" s="4">
        <v>9</v>
      </c>
    </row>
    <row r="46" spans="1:2">
      <c r="A46" s="3" t="s">
        <v>56</v>
      </c>
      <c r="B46" s="4">
        <v>25</v>
      </c>
    </row>
    <row r="47" spans="1:2">
      <c r="A47" s="3" t="s">
        <v>57</v>
      </c>
      <c r="B47" s="4">
        <v>25</v>
      </c>
    </row>
    <row r="48" spans="1:2">
      <c r="A48" s="3" t="s">
        <v>58</v>
      </c>
      <c r="B48" s="4">
        <v>25</v>
      </c>
    </row>
    <row r="49" spans="1:4">
      <c r="A49" s="3" t="s">
        <v>59</v>
      </c>
      <c r="B49" s="4">
        <v>255</v>
      </c>
      <c r="C49" s="3" t="s">
        <v>7</v>
      </c>
      <c r="D49" s="3" t="s">
        <v>7</v>
      </c>
    </row>
    <row r="50" spans="1:4">
      <c r="A50" s="3" t="s">
        <v>60</v>
      </c>
      <c r="B50" s="4">
        <v>160</v>
      </c>
      <c r="C50" s="3" t="s">
        <v>7</v>
      </c>
      <c r="D50" s="3" t="s">
        <v>7</v>
      </c>
    </row>
    <row r="51" spans="1:2">
      <c r="A51" s="3" t="s">
        <v>61</v>
      </c>
      <c r="B51" s="4">
        <v>40</v>
      </c>
    </row>
    <row r="52" spans="1:4">
      <c r="A52" s="3" t="s">
        <v>62</v>
      </c>
      <c r="B52" s="4">
        <v>40</v>
      </c>
      <c r="C52" s="3" t="s">
        <v>7</v>
      </c>
      <c r="D52" s="3" t="s">
        <v>7</v>
      </c>
    </row>
    <row r="53" spans="1:4">
      <c r="A53" s="3" t="s">
        <v>63</v>
      </c>
      <c r="B53" s="4">
        <v>35</v>
      </c>
      <c r="C53" s="3" t="s">
        <v>7</v>
      </c>
      <c r="D53" s="3" t="s">
        <v>7</v>
      </c>
    </row>
    <row r="54" spans="1:4">
      <c r="A54" s="3" t="s">
        <v>64</v>
      </c>
      <c r="B54" s="4">
        <v>2</v>
      </c>
      <c r="C54" s="3" t="s">
        <v>7</v>
      </c>
      <c r="D54" s="3" t="s">
        <v>7</v>
      </c>
    </row>
    <row r="55" spans="1:4">
      <c r="A55" s="3" t="s">
        <v>65</v>
      </c>
      <c r="B55" s="4">
        <v>25</v>
      </c>
      <c r="C55" s="3" t="s">
        <v>7</v>
      </c>
      <c r="D55" s="3" t="s">
        <v>7</v>
      </c>
    </row>
    <row r="56" spans="1:4">
      <c r="A56" s="3" t="s">
        <v>66</v>
      </c>
      <c r="B56" s="4">
        <v>15</v>
      </c>
      <c r="C56" s="3" t="s">
        <v>7</v>
      </c>
      <c r="D56" s="3" t="s">
        <v>7</v>
      </c>
    </row>
    <row r="57" spans="1:2">
      <c r="A57" s="3" t="s">
        <v>67</v>
      </c>
      <c r="B57" s="4">
        <v>3</v>
      </c>
    </row>
    <row r="58" spans="1:2">
      <c r="A58" s="3" t="s">
        <v>68</v>
      </c>
      <c r="B58" s="4">
        <v>25</v>
      </c>
    </row>
    <row r="59" spans="1:5">
      <c r="A59" s="3" t="s">
        <v>69</v>
      </c>
      <c r="B59" s="4">
        <v>20</v>
      </c>
      <c r="D59" s="3" t="s">
        <v>25</v>
      </c>
      <c r="E59" s="3" t="s">
        <v>26</v>
      </c>
    </row>
    <row r="60" spans="1:5">
      <c r="A60" s="3" t="s">
        <v>70</v>
      </c>
      <c r="B60" s="4">
        <v>20</v>
      </c>
      <c r="D60" s="3" t="s">
        <v>25</v>
      </c>
      <c r="E60" s="3" t="s">
        <v>26</v>
      </c>
    </row>
    <row r="61" spans="1:2">
      <c r="A61" s="3" t="s">
        <v>71</v>
      </c>
      <c r="B61" s="4">
        <v>4</v>
      </c>
    </row>
    <row r="62" spans="1:2">
      <c r="A62" s="3" t="s">
        <v>72</v>
      </c>
      <c r="B62" s="4">
        <v>2</v>
      </c>
    </row>
    <row r="63" spans="1:2">
      <c r="A63" s="3" t="s">
        <v>73</v>
      </c>
      <c r="B63" s="4">
        <v>2</v>
      </c>
    </row>
    <row r="64" spans="1:2">
      <c r="A64" s="3" t="s">
        <v>74</v>
      </c>
      <c r="B64" s="4">
        <v>13</v>
      </c>
    </row>
    <row r="65" spans="1:2">
      <c r="A65" s="3" t="s">
        <v>75</v>
      </c>
      <c r="B65" s="4">
        <v>11</v>
      </c>
    </row>
    <row r="66" spans="1:2">
      <c r="A66" s="3" t="s">
        <v>76</v>
      </c>
      <c r="B66" s="4">
        <v>15</v>
      </c>
    </row>
    <row r="67" spans="1:2">
      <c r="A67" s="3" t="s">
        <v>77</v>
      </c>
      <c r="B67" s="4">
        <v>2</v>
      </c>
    </row>
  </sheetData>
  <pageMargins left="0.75" right="0.75" top="1" bottom="1" header="0.5" footer="0.5"/>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67"/>
  <sheetViews>
    <sheetView view="normal" workbookViewId="0">
      <selection pane="topLeft" activeCell="C47" sqref="C47"/>
    </sheetView>
  </sheetViews>
  <sheetFormatPr defaultColWidth="9.140625" defaultRowHeight="12.75"/>
  <cols>
    <col min="1" max="1" width="17.27734375" style="3" customWidth="1"/>
    <col min="2" max="2" width="14" style="4" customWidth="1"/>
    <col min="3" max="3" width="10.5703125" style="3" customWidth="1"/>
    <col min="4" max="4" width="15.7109375" style="3" customWidth="1"/>
    <col min="5" max="5" width="11" style="3" customWidth="1"/>
    <col min="6" max="6" width="12.27734375" style="3" customWidth="1"/>
    <col min="7" max="7" width="27.140625" style="3" customWidth="1"/>
    <col min="8" max="16384" width="9.140625" style="3" customWidth="1"/>
  </cols>
  <sheetData>
    <row r="1" spans="1:6" s="1" customFormat="1">
      <c r="A1" s="1" t="s">
        <v>0</v>
      </c>
      <c r="B1" s="2" t="s">
        <v>1</v>
      </c>
      <c r="C1" s="1" t="s">
        <v>2</v>
      </c>
      <c r="D1" s="1" t="s">
        <v>3</v>
      </c>
      <c r="E1" s="1" t="s">
        <v>4</v>
      </c>
      <c r="F1" s="1" t="s">
        <v>5</v>
      </c>
    </row>
    <row r="2" spans="1:4">
      <c r="A2" s="3" t="s">
        <v>6</v>
      </c>
      <c r="B2" s="4">
        <v>25</v>
      </c>
      <c r="C2" s="3" t="s">
        <v>7</v>
      </c>
      <c r="D2" s="3" t="s">
        <v>7</v>
      </c>
    </row>
    <row r="3" spans="1:2">
      <c r="A3" s="3" t="s">
        <v>8</v>
      </c>
      <c r="B3" s="4">
        <v>25</v>
      </c>
    </row>
    <row r="4" spans="1:4">
      <c r="A4" s="3" t="s">
        <v>9</v>
      </c>
      <c r="B4" s="4">
        <v>25</v>
      </c>
      <c r="C4" s="3" t="s">
        <v>7</v>
      </c>
      <c r="D4" s="3" t="s">
        <v>7</v>
      </c>
    </row>
    <row r="5" spans="1:4">
      <c r="A5" s="3" t="s">
        <v>10</v>
      </c>
      <c r="B5" s="4">
        <v>2</v>
      </c>
      <c r="C5" s="3" t="s">
        <v>7</v>
      </c>
      <c r="D5" s="3" t="s">
        <v>7</v>
      </c>
    </row>
    <row r="6" spans="1:4">
      <c r="A6" s="3" t="s">
        <v>11</v>
      </c>
      <c r="B6" s="4">
        <v>25</v>
      </c>
      <c r="C6" s="3" t="s">
        <v>7</v>
      </c>
      <c r="D6" s="3" t="s">
        <v>7</v>
      </c>
    </row>
    <row r="7" spans="1:4">
      <c r="A7" s="3" t="s">
        <v>12</v>
      </c>
      <c r="B7" s="4">
        <v>25</v>
      </c>
      <c r="C7" s="3" t="s">
        <v>7</v>
      </c>
      <c r="D7" s="3" t="s">
        <v>7</v>
      </c>
    </row>
    <row r="8" spans="1:4">
      <c r="A8" s="3" t="s">
        <v>13</v>
      </c>
      <c r="B8" s="4">
        <v>25</v>
      </c>
      <c r="C8" s="3" t="s">
        <v>7</v>
      </c>
      <c r="D8" s="3" t="s">
        <v>7</v>
      </c>
    </row>
    <row r="9" spans="1:4">
      <c r="A9" s="3" t="s">
        <v>14</v>
      </c>
      <c r="B9" s="4">
        <v>25</v>
      </c>
      <c r="C9" s="3" t="s">
        <v>7</v>
      </c>
      <c r="D9" s="3" t="s">
        <v>7</v>
      </c>
    </row>
    <row r="10" spans="1:4">
      <c r="A10" s="3" t="s">
        <v>15</v>
      </c>
      <c r="B10" s="4">
        <v>25</v>
      </c>
      <c r="C10" s="3" t="s">
        <v>7</v>
      </c>
      <c r="D10" s="3" t="s">
        <v>7</v>
      </c>
    </row>
    <row r="11" spans="1:4">
      <c r="A11" s="3" t="s">
        <v>16</v>
      </c>
      <c r="B11" s="4">
        <v>25</v>
      </c>
      <c r="C11" s="3" t="s">
        <v>7</v>
      </c>
      <c r="D11" s="3" t="s">
        <v>7</v>
      </c>
    </row>
    <row r="12" spans="1:4">
      <c r="A12" s="3" t="s">
        <v>17</v>
      </c>
      <c r="B12" s="4">
        <v>25</v>
      </c>
      <c r="C12" s="3" t="s">
        <v>7</v>
      </c>
      <c r="D12" s="3" t="s">
        <v>7</v>
      </c>
    </row>
    <row r="13" spans="1:4">
      <c r="A13" s="3" t="s">
        <v>18</v>
      </c>
      <c r="B13" s="4">
        <v>25</v>
      </c>
      <c r="C13" s="3" t="s">
        <v>7</v>
      </c>
      <c r="D13" s="3" t="s">
        <v>7</v>
      </c>
    </row>
    <row r="14" spans="1:4">
      <c r="A14" s="3" t="s">
        <v>19</v>
      </c>
      <c r="B14" s="4">
        <v>25</v>
      </c>
      <c r="C14" s="3" t="s">
        <v>7</v>
      </c>
      <c r="D14" s="3" t="s">
        <v>7</v>
      </c>
    </row>
    <row r="15" spans="1:4">
      <c r="A15" s="3" t="s">
        <v>20</v>
      </c>
      <c r="B15" s="4">
        <v>25</v>
      </c>
      <c r="C15" s="3" t="s">
        <v>7</v>
      </c>
      <c r="D15" s="3" t="s">
        <v>7</v>
      </c>
    </row>
    <row r="16" spans="1:2">
      <c r="A16" s="3" t="s">
        <v>21</v>
      </c>
      <c r="B16" s="4">
        <v>25</v>
      </c>
    </row>
    <row r="17" spans="1:4">
      <c r="A17" s="3" t="s">
        <v>22</v>
      </c>
      <c r="B17" s="4">
        <v>25</v>
      </c>
      <c r="C17" s="3" t="s">
        <v>7</v>
      </c>
      <c r="D17" s="3" t="s">
        <v>7</v>
      </c>
    </row>
    <row r="18" spans="1:2">
      <c r="A18" s="3" t="s">
        <v>23</v>
      </c>
      <c r="B18" s="4">
        <v>2</v>
      </c>
    </row>
    <row r="19" spans="1:6">
      <c r="A19" s="3" t="s">
        <v>24</v>
      </c>
      <c r="B19" s="4">
        <v>20</v>
      </c>
      <c r="C19" s="3" t="s">
        <v>7</v>
      </c>
      <c r="D19" s="3" t="s">
        <v>25</v>
      </c>
      <c r="E19" s="3" t="s">
        <v>26</v>
      </c>
      <c r="F19" s="3" t="s">
        <v>27</v>
      </c>
    </row>
    <row r="20" spans="1:6">
      <c r="A20" s="3" t="s">
        <v>28</v>
      </c>
      <c r="B20" s="4">
        <v>20</v>
      </c>
      <c r="C20" s="3" t="s">
        <v>7</v>
      </c>
      <c r="D20" s="3" t="s">
        <v>25</v>
      </c>
      <c r="E20" s="3" t="s">
        <v>26</v>
      </c>
      <c r="F20" s="3" t="s">
        <v>27</v>
      </c>
    </row>
    <row r="21" spans="1:5">
      <c r="A21" s="3" t="s">
        <v>29</v>
      </c>
      <c r="B21" s="4">
        <v>11</v>
      </c>
      <c r="C21" s="3" t="s">
        <v>7</v>
      </c>
      <c r="D21" s="3" t="s">
        <v>25</v>
      </c>
      <c r="E21" s="3" t="s">
        <v>26</v>
      </c>
    </row>
    <row r="22" spans="1:6">
      <c r="A22" s="3" t="s">
        <v>30</v>
      </c>
      <c r="B22" s="4">
        <v>20</v>
      </c>
      <c r="C22" s="3" t="s">
        <v>7</v>
      </c>
      <c r="D22" s="3" t="s">
        <v>25</v>
      </c>
      <c r="E22" s="3" t="s">
        <v>26</v>
      </c>
      <c r="F22" s="3" t="s">
        <v>27</v>
      </c>
    </row>
    <row r="23" spans="1:6">
      <c r="A23" s="3" t="s">
        <v>31</v>
      </c>
      <c r="B23" s="4">
        <v>20</v>
      </c>
      <c r="D23" s="3" t="s">
        <v>25</v>
      </c>
      <c r="E23" s="3" t="s">
        <v>26</v>
      </c>
      <c r="F23" s="3" t="s">
        <v>27</v>
      </c>
    </row>
    <row r="24" spans="1:6">
      <c r="A24" s="3" t="s">
        <v>32</v>
      </c>
      <c r="B24" s="4">
        <v>20</v>
      </c>
      <c r="D24" s="3" t="s">
        <v>25</v>
      </c>
      <c r="E24" s="3" t="s">
        <v>26</v>
      </c>
      <c r="F24" s="3" t="s">
        <v>27</v>
      </c>
    </row>
    <row r="25" spans="1:4">
      <c r="A25" s="3" t="s">
        <v>33</v>
      </c>
      <c r="B25" s="4">
        <v>255</v>
      </c>
      <c r="C25" s="3" t="s">
        <v>7</v>
      </c>
      <c r="D25" s="3" t="s">
        <v>7</v>
      </c>
    </row>
    <row r="26" spans="1:5">
      <c r="A26" s="3" t="s">
        <v>34</v>
      </c>
      <c r="B26" s="4">
        <v>8</v>
      </c>
      <c r="C26" s="3" t="s">
        <v>7</v>
      </c>
      <c r="D26" s="3" t="s">
        <v>7</v>
      </c>
      <c r="E26" s="3" t="s">
        <v>35</v>
      </c>
    </row>
    <row r="27" spans="1:5">
      <c r="A27" s="3" t="s">
        <v>36</v>
      </c>
      <c r="B27" s="4">
        <v>8</v>
      </c>
      <c r="C27" s="3" t="s">
        <v>7</v>
      </c>
      <c r="D27" s="3" t="s">
        <v>7</v>
      </c>
      <c r="E27" s="3" t="s">
        <v>35</v>
      </c>
    </row>
    <row r="28" spans="1:4">
      <c r="A28" s="3" t="s">
        <v>37</v>
      </c>
      <c r="B28" s="4">
        <v>15</v>
      </c>
      <c r="C28" s="3" t="s">
        <v>7</v>
      </c>
      <c r="D28" s="3" t="s">
        <v>7</v>
      </c>
    </row>
    <row r="29" spans="1:4">
      <c r="A29" s="3" t="s">
        <v>38</v>
      </c>
      <c r="B29" s="4">
        <v>6</v>
      </c>
      <c r="C29" s="3" t="s">
        <v>7</v>
      </c>
      <c r="D29" s="3" t="s">
        <v>7</v>
      </c>
    </row>
    <row r="30" spans="1:2">
      <c r="A30" s="3" t="s">
        <v>39</v>
      </c>
      <c r="B30" s="4">
        <v>1</v>
      </c>
    </row>
    <row r="31" spans="1:4">
      <c r="A31" s="3" t="s">
        <v>40</v>
      </c>
      <c r="B31" s="4">
        <v>100</v>
      </c>
      <c r="C31" s="3" t="s">
        <v>7</v>
      </c>
      <c r="D31" s="3" t="s">
        <v>7</v>
      </c>
    </row>
    <row r="32" spans="1:2">
      <c r="A32" s="3" t="s">
        <v>41</v>
      </c>
      <c r="B32" s="4">
        <v>255</v>
      </c>
    </row>
    <row r="33" spans="1:5">
      <c r="A33" s="3" t="s">
        <v>42</v>
      </c>
      <c r="B33" s="4">
        <v>8</v>
      </c>
      <c r="C33" s="3" t="s">
        <v>7</v>
      </c>
      <c r="D33" s="3" t="s">
        <v>7</v>
      </c>
      <c r="E33" s="3" t="s">
        <v>35</v>
      </c>
    </row>
    <row r="34" spans="1:5">
      <c r="A34" s="3" t="s">
        <v>43</v>
      </c>
      <c r="B34" s="4">
        <v>8</v>
      </c>
      <c r="C34" s="3" t="s">
        <v>7</v>
      </c>
      <c r="D34" s="3" t="s">
        <v>7</v>
      </c>
      <c r="E34" s="3" t="s">
        <v>35</v>
      </c>
    </row>
    <row r="35" spans="1:5">
      <c r="A35" s="3" t="s">
        <v>44</v>
      </c>
      <c r="B35" s="4">
        <v>20</v>
      </c>
      <c r="C35" s="3" t="s">
        <v>7</v>
      </c>
      <c r="D35" s="3" t="s">
        <v>25</v>
      </c>
      <c r="E35" s="3" t="s">
        <v>26</v>
      </c>
    </row>
    <row r="36" spans="1:4">
      <c r="A36" s="3" t="s">
        <v>45</v>
      </c>
      <c r="B36" s="4">
        <v>25</v>
      </c>
      <c r="C36" s="3" t="s">
        <v>7</v>
      </c>
      <c r="D36" s="3" t="s">
        <v>7</v>
      </c>
    </row>
    <row r="37" spans="1:4">
      <c r="A37" s="3" t="s">
        <v>46</v>
      </c>
      <c r="B37" s="4">
        <v>15</v>
      </c>
      <c r="C37" s="3" t="s">
        <v>7</v>
      </c>
      <c r="D37" s="3" t="s">
        <v>7</v>
      </c>
    </row>
    <row r="38" spans="1:4">
      <c r="A38" s="3" t="s">
        <v>47</v>
      </c>
      <c r="B38" s="4">
        <v>27</v>
      </c>
      <c r="C38" s="3" t="s">
        <v>7</v>
      </c>
      <c r="D38" s="3" t="s">
        <v>7</v>
      </c>
    </row>
    <row r="39" spans="1:7">
      <c r="A39" s="3" t="s">
        <v>48</v>
      </c>
      <c r="B39" s="4">
        <v>2</v>
      </c>
      <c r="C39" s="3" t="s">
        <v>7</v>
      </c>
      <c r="D39" s="3" t="s">
        <v>7</v>
      </c>
      <c r="G39" s="5" t="s">
        <v>49</v>
      </c>
    </row>
    <row r="40" spans="1:4">
      <c r="A40" s="3" t="s">
        <v>50</v>
      </c>
      <c r="B40" s="4">
        <v>1</v>
      </c>
      <c r="C40" s="3" t="s">
        <v>7</v>
      </c>
      <c r="D40" s="3" t="s">
        <v>7</v>
      </c>
    </row>
    <row r="41" spans="1:4">
      <c r="A41" s="3" t="s">
        <v>51</v>
      </c>
      <c r="B41" s="4">
        <v>1</v>
      </c>
      <c r="C41" s="3" t="s">
        <v>7</v>
      </c>
      <c r="D41" s="3" t="s">
        <v>7</v>
      </c>
    </row>
    <row r="42" spans="1:4">
      <c r="A42" s="3" t="s">
        <v>52</v>
      </c>
      <c r="B42" s="4">
        <v>25</v>
      </c>
      <c r="C42" s="3" t="s">
        <v>49</v>
      </c>
      <c r="D42" s="3" t="s">
        <v>7</v>
      </c>
    </row>
    <row r="43" spans="1:2">
      <c r="A43" s="3" t="s">
        <v>53</v>
      </c>
      <c r="B43" s="4">
        <v>1</v>
      </c>
    </row>
    <row r="44" spans="1:2">
      <c r="A44" s="3" t="s">
        <v>54</v>
      </c>
      <c r="B44" s="4">
        <v>15</v>
      </c>
    </row>
    <row r="45" spans="1:2">
      <c r="A45" s="3" t="s">
        <v>55</v>
      </c>
      <c r="B45" s="4">
        <v>9</v>
      </c>
    </row>
    <row r="46" spans="1:2">
      <c r="A46" s="3" t="s">
        <v>56</v>
      </c>
      <c r="B46" s="4">
        <v>25</v>
      </c>
    </row>
    <row r="47" spans="1:2">
      <c r="A47" s="3" t="s">
        <v>57</v>
      </c>
      <c r="B47" s="4">
        <v>25</v>
      </c>
    </row>
    <row r="48" spans="1:2">
      <c r="A48" s="3" t="s">
        <v>58</v>
      </c>
      <c r="B48" s="4">
        <v>25</v>
      </c>
    </row>
    <row r="49" spans="1:4">
      <c r="A49" s="3" t="s">
        <v>59</v>
      </c>
      <c r="B49" s="4">
        <v>255</v>
      </c>
      <c r="C49" s="3" t="s">
        <v>7</v>
      </c>
      <c r="D49" s="3" t="s">
        <v>7</v>
      </c>
    </row>
    <row r="50" spans="1:4">
      <c r="A50" s="3" t="s">
        <v>60</v>
      </c>
      <c r="B50" s="4">
        <v>160</v>
      </c>
      <c r="C50" s="3" t="s">
        <v>7</v>
      </c>
      <c r="D50" s="3" t="s">
        <v>7</v>
      </c>
    </row>
    <row r="51" spans="1:2">
      <c r="A51" s="3" t="s">
        <v>61</v>
      </c>
      <c r="B51" s="4">
        <v>40</v>
      </c>
    </row>
    <row r="52" spans="1:4">
      <c r="A52" s="3" t="s">
        <v>62</v>
      </c>
      <c r="B52" s="4">
        <v>40</v>
      </c>
      <c r="C52" s="3" t="s">
        <v>7</v>
      </c>
      <c r="D52" s="3" t="s">
        <v>7</v>
      </c>
    </row>
    <row r="53" spans="1:4">
      <c r="A53" s="3" t="s">
        <v>63</v>
      </c>
      <c r="B53" s="4">
        <v>35</v>
      </c>
      <c r="C53" s="3" t="s">
        <v>7</v>
      </c>
      <c r="D53" s="3" t="s">
        <v>7</v>
      </c>
    </row>
    <row r="54" spans="1:4">
      <c r="A54" s="3" t="s">
        <v>64</v>
      </c>
      <c r="B54" s="4">
        <v>2</v>
      </c>
      <c r="C54" s="3" t="s">
        <v>7</v>
      </c>
      <c r="D54" s="3" t="s">
        <v>7</v>
      </c>
    </row>
    <row r="55" spans="1:4">
      <c r="A55" s="3" t="s">
        <v>65</v>
      </c>
      <c r="B55" s="4">
        <v>25</v>
      </c>
      <c r="C55" s="3" t="s">
        <v>7</v>
      </c>
      <c r="D55" s="3" t="s">
        <v>7</v>
      </c>
    </row>
    <row r="56" spans="1:4">
      <c r="A56" s="3" t="s">
        <v>66</v>
      </c>
      <c r="B56" s="4">
        <v>15</v>
      </c>
      <c r="C56" s="3" t="s">
        <v>7</v>
      </c>
      <c r="D56" s="3" t="s">
        <v>7</v>
      </c>
    </row>
    <row r="57" spans="1:2">
      <c r="A57" s="3" t="s">
        <v>67</v>
      </c>
      <c r="B57" s="4">
        <v>3</v>
      </c>
    </row>
    <row r="58" spans="1:2">
      <c r="A58" s="3" t="s">
        <v>68</v>
      </c>
      <c r="B58" s="4">
        <v>25</v>
      </c>
    </row>
    <row r="59" spans="1:5">
      <c r="A59" s="3" t="s">
        <v>69</v>
      </c>
      <c r="B59" s="4">
        <v>20</v>
      </c>
      <c r="D59" s="3" t="s">
        <v>25</v>
      </c>
      <c r="E59" s="3" t="s">
        <v>26</v>
      </c>
    </row>
    <row r="60" spans="1:5">
      <c r="A60" s="3" t="s">
        <v>70</v>
      </c>
      <c r="B60" s="4">
        <v>20</v>
      </c>
      <c r="D60" s="3" t="s">
        <v>25</v>
      </c>
      <c r="E60" s="3" t="s">
        <v>26</v>
      </c>
    </row>
    <row r="61" spans="1:2">
      <c r="A61" s="3" t="s">
        <v>71</v>
      </c>
      <c r="B61" s="4">
        <v>4</v>
      </c>
    </row>
    <row r="62" spans="1:2">
      <c r="A62" s="3" t="s">
        <v>72</v>
      </c>
      <c r="B62" s="4">
        <v>2</v>
      </c>
    </row>
    <row r="63" spans="1:2">
      <c r="A63" s="3" t="s">
        <v>73</v>
      </c>
      <c r="B63" s="4">
        <v>2</v>
      </c>
    </row>
    <row r="64" spans="1:2">
      <c r="A64" s="3" t="s">
        <v>74</v>
      </c>
      <c r="B64" s="4">
        <v>13</v>
      </c>
    </row>
    <row r="65" spans="1:2">
      <c r="A65" s="3" t="s">
        <v>75</v>
      </c>
      <c r="B65" s="4">
        <v>11</v>
      </c>
    </row>
    <row r="66" spans="1:2">
      <c r="A66" s="3" t="s">
        <v>76</v>
      </c>
      <c r="B66" s="4">
        <v>15</v>
      </c>
    </row>
    <row r="67" spans="1:2">
      <c r="A67" s="3" t="s">
        <v>77</v>
      </c>
      <c r="B67" s="4">
        <v>2</v>
      </c>
    </row>
  </sheetData>
  <pageMargins left="0.75" right="0.75" top="1" bottom="1" header="0.5" footer="0.5"/>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3"/>
  <sheetViews>
    <sheetView showGridLines="0" view="normal" workbookViewId="0">
      <selection pane="topLeft" activeCell="A13" sqref="A13"/>
    </sheetView>
  </sheetViews>
  <sheetFormatPr defaultRowHeight="12.75"/>
  <cols>
    <col min="1" max="1" width="225.41796875" customWidth="1"/>
    <col min="2" max="2" width="20.27734375" customWidth="1"/>
  </cols>
  <sheetData>
    <row r="1" spans="1:1" ht="15">
      <c r="A1" s="76" t="s">
        <v>123</v>
      </c>
    </row>
    <row r="2" spans="1:1" ht="15">
      <c r="A2" s="77" t="s">
        <v>106</v>
      </c>
    </row>
    <row r="3" spans="1:1" ht="15">
      <c r="A3" s="73" t="s">
        <v>107</v>
      </c>
    </row>
    <row r="4" spans="1:1" ht="15">
      <c r="A4" s="73" t="s">
        <v>108</v>
      </c>
    </row>
    <row r="5" spans="1:1" ht="15">
      <c r="A5" s="73" t="s">
        <v>109</v>
      </c>
    </row>
    <row r="6" spans="1:1" ht="15">
      <c r="A6" s="77" t="s">
        <v>110</v>
      </c>
    </row>
    <row r="7" spans="1:1" ht="15">
      <c r="A7" s="73" t="s">
        <v>111</v>
      </c>
    </row>
    <row r="8" spans="1:1" ht="15">
      <c r="A8" s="73" t="s">
        <v>112</v>
      </c>
    </row>
    <row r="9" spans="1:10" ht="15">
      <c r="A9" s="78" t="s">
        <v>128</v>
      </c>
      <c r="B9" s="75"/>
      <c r="J9" s="72"/>
    </row>
    <row r="10" spans="1:1" ht="4.5" customHeight="1">
      <c r="A10" s="79"/>
    </row>
    <row r="11" spans="1:1" ht="15.75">
      <c r="A11" s="87" t="s">
        <v>127</v>
      </c>
    </row>
    <row r="12" spans="1:1" ht="15">
      <c r="A12" s="80" t="s">
        <v>113</v>
      </c>
    </row>
    <row r="13" spans="1:1" ht="30">
      <c r="A13" s="81" t="s">
        <v>114</v>
      </c>
    </row>
    <row r="14" spans="1:1" ht="3" customHeight="1">
      <c r="A14" s="80"/>
    </row>
    <row r="15" spans="1:1" ht="15">
      <c r="A15" s="77" t="s">
        <v>115</v>
      </c>
    </row>
    <row r="16" spans="1:1" ht="3" customHeight="1">
      <c r="A16" s="80"/>
    </row>
    <row r="17" spans="1:1" ht="30">
      <c r="A17" s="81" t="s">
        <v>116</v>
      </c>
    </row>
    <row r="18" spans="1:1" ht="30">
      <c r="A18" s="82" t="s">
        <v>117</v>
      </c>
    </row>
    <row r="19" spans="1:1" ht="15">
      <c r="A19" s="80" t="s">
        <v>118</v>
      </c>
    </row>
    <row r="20" spans="1:1" ht="4.5" customHeight="1">
      <c r="A20" s="80"/>
    </row>
    <row r="21" spans="1:1" ht="15">
      <c r="A21" s="77" t="s">
        <v>119</v>
      </c>
    </row>
    <row r="22" spans="1:1" ht="3.75" customHeight="1">
      <c r="A22" s="83"/>
    </row>
    <row r="23" spans="1:1" ht="30">
      <c r="A23" s="81" t="s">
        <v>120</v>
      </c>
    </row>
    <row r="24" spans="1:1" ht="5.25" customHeight="1">
      <c r="A24" s="83"/>
    </row>
    <row r="25" spans="1:1" ht="15">
      <c r="A25" s="84" t="s">
        <v>122</v>
      </c>
    </row>
    <row r="26" spans="1:1" ht="4.5" customHeight="1">
      <c r="A26" s="79"/>
    </row>
    <row r="27" spans="1:1" ht="60">
      <c r="A27" s="85" t="s">
        <v>124</v>
      </c>
    </row>
    <row r="28" spans="1:1" ht="3" customHeight="1">
      <c r="A28" s="82"/>
    </row>
    <row r="29" spans="1:1" ht="15">
      <c r="A29" s="80" t="s">
        <v>121</v>
      </c>
    </row>
    <row r="30" spans="1:1" ht="3.75" customHeight="1">
      <c r="A30" s="79"/>
    </row>
    <row r="31" spans="1:1" ht="15">
      <c r="A31" s="78" t="s">
        <v>125</v>
      </c>
    </row>
    <row r="32" spans="1:1">
      <c r="A32" s="86" t="s">
        <v>126</v>
      </c>
    </row>
    <row r="33" spans="1:1">
      <c r="A33" s="74"/>
    </row>
  </sheetData>
  <hyperlinks>
    <hyperlink ref="A32" r:id="rId1" display="(snasim@sgul.ac.uk) "/>
  </hyperlink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V118"/>
  <sheetViews>
    <sheetView zoomScale="90" view="normal" tabSelected="1" workbookViewId="0">
      <selection pane="topLeft" activeCell="E22" sqref="E22"/>
    </sheetView>
  </sheetViews>
  <sheetFormatPr defaultColWidth="8.85546875" defaultRowHeight="15"/>
  <cols>
    <col min="1" max="1" width="13" style="6" customWidth="1"/>
    <col min="2" max="2" width="15.27734375" style="6" hidden="1" customWidth="1"/>
    <col min="3" max="3" width="22" style="6" hidden="1" customWidth="1"/>
    <col min="4" max="4" width="15.5703125" style="20" customWidth="1"/>
    <col min="5" max="5" width="15.84765625" style="16" bestFit="1" customWidth="1"/>
    <col min="6" max="6" width="6.84765625" style="6" hidden="1" customWidth="1"/>
    <col min="7" max="7" width="18.5703125" style="6" hidden="1" customWidth="1"/>
    <col min="8" max="8" width="30.7109375" style="6" hidden="1" customWidth="1"/>
    <col min="9" max="9" width="39.140625" style="66" customWidth="1"/>
    <col min="10" max="10" width="13.140625" style="6" customWidth="1"/>
    <col min="11" max="12" width="13.140625" style="6" hidden="1" customWidth="1"/>
    <col min="13" max="13" width="13.140625" style="6" customWidth="1"/>
    <col min="14" max="14" width="12.7109375" style="6" customWidth="1"/>
    <col min="15" max="15" width="4.7109375" style="6" customWidth="1"/>
    <col min="16" max="16" width="66.7109375" style="16" customWidth="1"/>
    <col min="17" max="17" width="3.84765625" style="6" customWidth="1"/>
    <col min="18" max="18" width="1.56640625" style="6" hidden="1" customWidth="1"/>
    <col min="19" max="19" width="5.41796875" style="20" hidden="1" customWidth="1"/>
    <col min="20" max="20" width="8.7109375" style="20" hidden="1" customWidth="1"/>
    <col min="21" max="21" width="22.27734375" style="6" customWidth="1"/>
    <col min="22" max="16384" width="8.84765625" style="6" customWidth="1"/>
  </cols>
  <sheetData>
    <row r="1" spans="1:21">
      <c r="A1" s="12" t="s">
        <v>98</v>
      </c>
      <c r="D1" s="89"/>
      <c r="E1" s="89"/>
      <c r="I1" s="67"/>
      <c r="J1" s="7"/>
      <c r="K1" s="7"/>
      <c r="L1" s="7"/>
      <c r="M1" s="7"/>
      <c r="N1" s="7"/>
      <c r="O1" s="7"/>
      <c r="P1" s="13"/>
      <c r="Q1" s="7"/>
      <c r="U1" s="7"/>
    </row>
    <row r="2" spans="1:21">
      <c r="A2" s="12" t="s">
        <v>99</v>
      </c>
      <c r="D2" s="89"/>
      <c r="E2" s="89"/>
      <c r="I2" s="67"/>
      <c r="J2" s="7"/>
      <c r="K2" s="7"/>
      <c r="L2" s="7"/>
      <c r="M2" s="7"/>
      <c r="N2" s="7"/>
      <c r="O2" s="7"/>
      <c r="P2" s="13"/>
      <c r="Q2" s="7"/>
      <c r="U2" s="7"/>
    </row>
    <row r="3" spans="1:21">
      <c r="A3" s="12" t="s">
        <v>93</v>
      </c>
      <c r="D3" s="89"/>
      <c r="E3" s="89"/>
      <c r="I3" s="67"/>
      <c r="J3" s="7"/>
      <c r="K3" s="7"/>
      <c r="L3" s="7"/>
      <c r="M3" s="7"/>
      <c r="N3" s="7"/>
      <c r="O3" s="7"/>
      <c r="P3" s="13"/>
      <c r="Q3" s="7"/>
      <c r="U3" s="7"/>
    </row>
    <row r="4" spans="1:21">
      <c r="A4" s="7"/>
      <c r="D4" s="7"/>
      <c r="E4" s="13"/>
      <c r="F4" s="7"/>
      <c r="G4" s="7"/>
      <c r="H4" s="7"/>
      <c r="I4" s="67"/>
      <c r="J4" s="7"/>
      <c r="K4" s="7"/>
      <c r="L4" s="7"/>
      <c r="M4" s="7"/>
      <c r="N4" s="7"/>
      <c r="O4" s="7"/>
      <c r="P4" s="13"/>
      <c r="Q4" s="7"/>
      <c r="U4" s="7"/>
    </row>
    <row r="5" spans="1:22" ht="28.9" customHeight="1">
      <c r="A5" s="14" t="s">
        <v>100</v>
      </c>
      <c r="B5" s="8"/>
      <c r="C5" s="8"/>
      <c r="D5" s="14"/>
      <c r="E5" s="15" t="s">
        <v>101</v>
      </c>
      <c r="F5" s="9"/>
      <c r="G5" s="9"/>
      <c r="H5" s="9"/>
      <c r="I5" s="9"/>
      <c r="J5" s="15" t="s">
        <v>105</v>
      </c>
      <c r="K5" s="9"/>
      <c r="L5" s="9"/>
      <c r="M5" s="9" t="s">
        <v>104</v>
      </c>
      <c r="N5" s="9" t="s">
        <v>94</v>
      </c>
      <c r="O5" s="9"/>
      <c r="P5" s="9" t="s">
        <v>96</v>
      </c>
      <c r="Q5" s="7"/>
      <c r="U5" s="70" t="s">
        <v>103</v>
      </c>
      <c r="V5" s="6"/>
    </row>
    <row r="6" spans="1:21">
      <c r="A6" s="59"/>
      <c r="B6" s="10" t="b">
        <f>ISBLANK(A6)</f>
        <v>1</v>
      </c>
      <c r="C6" s="10" t="e">
        <f>VLOOKUP(A6,'[1]Account code - active'!A$2:C$446,2,FALSE)</f>
        <v>#N/A</v>
      </c>
      <c r="D6" s="7" t="str">
        <f>IFERROR(IF(B6=TRUE," ",C6),"Error")</f>
        <v> </v>
      </c>
      <c r="E6" s="59"/>
      <c r="F6" s="10" t="b">
        <f>ISBLANK(E6)</f>
        <v>1</v>
      </c>
      <c r="G6" s="10" t="e">
        <f>VLOOKUP(E6,'[1]Sub project code'!A$2:F$5049,3,FALSE)</f>
        <v>#N/A</v>
      </c>
      <c r="H6" s="20" t="e">
        <f>VLOOKUP(E6,'[1]Sub project code'!A$2:E$5049,4,FALSE)</f>
        <v>#N/A</v>
      </c>
      <c r="I6" s="68" t="str">
        <f>IFERROR(IF(F6=TRUE," ",H6),"Error")</f>
        <v> </v>
      </c>
      <c r="J6" s="7" t="str">
        <f>IFERROR(IF(F6=TRUE," ",G6),"Error")</f>
        <v> </v>
      </c>
      <c r="K6" s="71" t="e">
        <f>VLOOKUP(E6,'[1]Sub project code'!$A$2:F$45049,6,FALSE)</f>
        <v>#N/A</v>
      </c>
      <c r="L6" s="71" t="b">
        <f>ISBLANK(E6)</f>
        <v>1</v>
      </c>
      <c r="M6" s="71" t="str">
        <f>IFERROR(IF(L6=TRUE," ",K6),"Error")</f>
        <v> </v>
      </c>
      <c r="N6" s="11"/>
      <c r="O6" s="19"/>
      <c r="P6" s="59"/>
      <c r="Q6" s="7"/>
      <c r="R6" s="7" t="str">
        <f>IFERROR(IF(B6=TRUE," ",$D$3)," ")</f>
        <v> </v>
      </c>
      <c r="S6" s="10" t="b">
        <f>ISBLANK(E6)</f>
        <v>1</v>
      </c>
      <c r="T6" s="20" t="e">
        <f>VLOOKUP(E6,'[1]Sub project code'!$A$1:$E$5049,5,FALSE)</f>
        <v>#N/A</v>
      </c>
      <c r="U6" s="69" t="str">
        <f>IFERROR(IF(S6=TRUE," ",T6),"Error")</f>
        <v> </v>
      </c>
    </row>
    <row r="7" spans="1:21" ht="17.25" customHeight="1">
      <c r="A7" s="59"/>
      <c r="B7" s="10" t="b">
        <f>ISBLANK(A7)</f>
        <v>1</v>
      </c>
      <c r="C7" s="10" t="e">
        <f>VLOOKUP(A7,'[1]Account code - active'!A$2:C$446,2,FALSE)</f>
        <v>#N/A</v>
      </c>
      <c r="D7" s="7" t="str">
        <f>IFERROR(IF(B7=TRUE," ",C7),"Error")</f>
        <v> </v>
      </c>
      <c r="E7" s="59"/>
      <c r="F7" s="10" t="b">
        <f>ISBLANK(E7)</f>
        <v>1</v>
      </c>
      <c r="G7" s="10" t="e">
        <f>VLOOKUP(E7,'[1]Sub project code'!A$2:F$5049,3,FALSE)</f>
        <v>#N/A</v>
      </c>
      <c r="H7" s="20" t="e">
        <f>VLOOKUP(E7,'[1]Sub project code'!A$2:E$5049,4,FALSE)</f>
        <v>#N/A</v>
      </c>
      <c r="I7" s="68" t="str">
        <f>IFERROR(IF(F7=TRUE," ",H7),"Error")</f>
        <v> </v>
      </c>
      <c r="J7" s="7" t="str">
        <f>IFERROR(IF(F7=TRUE," ",G7),"Error")</f>
        <v> </v>
      </c>
      <c r="K7" s="71" t="e">
        <f>VLOOKUP(E7,'[1]Sub project code'!$A$2:F$45049,6,FALSE)</f>
        <v>#N/A</v>
      </c>
      <c r="L7" s="71" t="b">
        <f>ISBLANK(E7)</f>
        <v>1</v>
      </c>
      <c r="M7" s="71" t="str">
        <f>IFERROR(IF(L7=TRUE," ",K7),"Error")</f>
        <v> </v>
      </c>
      <c r="N7" s="11"/>
      <c r="O7" s="19"/>
      <c r="P7" s="59"/>
      <c r="Q7" s="7"/>
      <c r="R7" s="7" t="str">
        <f>IFERROR(IF(B7=TRUE," ",$D$3)," ")</f>
        <v> </v>
      </c>
      <c r="S7" s="10" t="b">
        <f>ISBLANK(E7)</f>
        <v>1</v>
      </c>
      <c r="T7" s="20" t="e">
        <f>VLOOKUP(E7,'[1]Sub project code'!$A$1:$E$5049,5,FALSE)</f>
        <v>#N/A</v>
      </c>
      <c r="U7" s="69" t="str">
        <f>IFERROR(IF(S7=TRUE," ",T7),"Error")</f>
        <v> </v>
      </c>
    </row>
    <row r="8" spans="1:21">
      <c r="A8" s="59"/>
      <c r="B8" s="10" t="b">
        <f>ISBLANK(A8)</f>
        <v>1</v>
      </c>
      <c r="C8" s="10" t="e">
        <f>VLOOKUP(A8,'[1]Account code - active'!A$2:C$446,2,FALSE)</f>
        <v>#N/A</v>
      </c>
      <c r="D8" s="7" t="str">
        <f>IFERROR(IF(B8=TRUE," ",C8),"Error")</f>
        <v> </v>
      </c>
      <c r="E8" s="88"/>
      <c r="F8" s="10" t="b">
        <f>ISBLANK(E8)</f>
        <v>1</v>
      </c>
      <c r="G8" s="10" t="e">
        <f>VLOOKUP(E8,'[1]Sub project code'!A$2:F$5049,3,FALSE)</f>
        <v>#N/A</v>
      </c>
      <c r="H8" s="20" t="e">
        <f>VLOOKUP(E8,'[1]Sub project code'!A$2:E$5049,4,FALSE)</f>
        <v>#N/A</v>
      </c>
      <c r="I8" s="68" t="str">
        <f>IFERROR(IF(F8=TRUE," ",H8),"Error")</f>
        <v> </v>
      </c>
      <c r="J8" s="7" t="str">
        <f>IFERROR(IF(F8=TRUE," ",G8),"Error")</f>
        <v> </v>
      </c>
      <c r="K8" s="71" t="e">
        <f>VLOOKUP(E8,'[1]Sub project code'!$A$2:F$45049,6,FALSE)</f>
        <v>#N/A</v>
      </c>
      <c r="L8" s="71" t="b">
        <f>ISBLANK(E8)</f>
        <v>1</v>
      </c>
      <c r="M8" s="71" t="str">
        <f>IFERROR(IF(L8=TRUE," ",K8),"Error")</f>
        <v> </v>
      </c>
      <c r="N8" s="11"/>
      <c r="O8" s="19"/>
      <c r="P8" s="59"/>
      <c r="Q8" s="7"/>
      <c r="R8" s="7" t="str">
        <f>IFERROR(IF(B8=TRUE," ",$D$3)," ")</f>
        <v> </v>
      </c>
      <c r="S8" s="10" t="b">
        <f>ISBLANK(E8)</f>
        <v>1</v>
      </c>
      <c r="T8" s="20" t="e">
        <f>VLOOKUP(E8,'[1]Sub project code'!$A$1:$E$5049,5,FALSE)</f>
        <v>#N/A</v>
      </c>
      <c r="U8" s="69" t="str">
        <f>IFERROR(IF(S8=TRUE," ",T8),"Error")</f>
        <v> </v>
      </c>
    </row>
    <row r="9" spans="1:21">
      <c r="A9" s="59"/>
      <c r="B9" s="10" t="b">
        <f>ISBLANK(A9)</f>
        <v>1</v>
      </c>
      <c r="C9" s="10" t="e">
        <f>VLOOKUP(A9,'[1]Account code - active'!A$2:C$446,2,FALSE)</f>
        <v>#N/A</v>
      </c>
      <c r="D9" s="7" t="str">
        <f>IFERROR(IF(B9=TRUE," ",C9),"Error")</f>
        <v> </v>
      </c>
      <c r="E9" s="88"/>
      <c r="F9" s="10" t="b">
        <f>ISBLANK(E9)</f>
        <v>1</v>
      </c>
      <c r="G9" s="10" t="e">
        <f>VLOOKUP(E9,'[1]Sub project code'!A$2:F$5049,3,FALSE)</f>
        <v>#N/A</v>
      </c>
      <c r="H9" s="20" t="e">
        <f>VLOOKUP(E9,'[1]Sub project code'!A$2:E$5049,4,FALSE)</f>
        <v>#N/A</v>
      </c>
      <c r="I9" s="68" t="str">
        <f>IFERROR(IF(F9=TRUE," ",H9),"Error")</f>
        <v> </v>
      </c>
      <c r="J9" s="7" t="str">
        <f>IFERROR(IF(F9=TRUE," ",G9),"Error")</f>
        <v> </v>
      </c>
      <c r="K9" s="71" t="e">
        <f>VLOOKUP(E9,'[1]Sub project code'!$A$2:F$45049,6,FALSE)</f>
        <v>#N/A</v>
      </c>
      <c r="L9" s="71" t="b">
        <f>ISBLANK(E9)</f>
        <v>1</v>
      </c>
      <c r="M9" s="71" t="str">
        <f>IFERROR(IF(L9=TRUE," ",K9),"Error")</f>
        <v> </v>
      </c>
      <c r="N9" s="11"/>
      <c r="O9" s="19"/>
      <c r="P9" s="59"/>
      <c r="Q9" s="7"/>
      <c r="R9" s="7" t="str">
        <f>IFERROR(IF(B9=TRUE," ",$D$3)," ")</f>
        <v> </v>
      </c>
      <c r="S9" s="10" t="b">
        <f>ISBLANK(E9)</f>
        <v>1</v>
      </c>
      <c r="T9" s="20" t="e">
        <f>VLOOKUP(E9,'[1]Sub project code'!$A$1:$E$5049,5,FALSE)</f>
        <v>#N/A</v>
      </c>
      <c r="U9" s="69" t="str">
        <f>IFERROR(IF(S9=TRUE," ",T9),"Error")</f>
        <v> </v>
      </c>
    </row>
    <row r="10" spans="1:21">
      <c r="A10" s="59"/>
      <c r="B10" s="10" t="b">
        <f>ISBLANK(A10)</f>
        <v>1</v>
      </c>
      <c r="C10" s="10" t="e">
        <f>VLOOKUP(A10,'[1]Account code - active'!A$2:C$446,2,FALSE)</f>
        <v>#N/A</v>
      </c>
      <c r="D10" s="7" t="str">
        <f>IFERROR(IF(B10=TRUE," ",C10),"Error")</f>
        <v> </v>
      </c>
      <c r="E10" s="88"/>
      <c r="F10" s="10" t="b">
        <f>ISBLANK(E10)</f>
        <v>1</v>
      </c>
      <c r="G10" s="10" t="e">
        <f>VLOOKUP(E10,'[1]Sub project code'!A$2:F$5049,3,FALSE)</f>
        <v>#N/A</v>
      </c>
      <c r="H10" s="20" t="e">
        <f>VLOOKUP(E10,'[1]Sub project code'!A$2:E$5049,4,FALSE)</f>
        <v>#N/A</v>
      </c>
      <c r="I10" s="68" t="str">
        <f>IFERROR(IF(F10=TRUE," ",H10),"Error")</f>
        <v> </v>
      </c>
      <c r="J10" s="7" t="str">
        <f>IFERROR(IF(F10=TRUE," ",G10),"Error")</f>
        <v> </v>
      </c>
      <c r="K10" s="71" t="e">
        <f>VLOOKUP(E10,'[1]Sub project code'!$A$2:F$45049,6,FALSE)</f>
        <v>#N/A</v>
      </c>
      <c r="L10" s="71" t="b">
        <f>ISBLANK(E10)</f>
        <v>1</v>
      </c>
      <c r="M10" s="71" t="str">
        <f>IFERROR(IF(L10=TRUE," ",K10),"Error")</f>
        <v> </v>
      </c>
      <c r="N10" s="11"/>
      <c r="O10" s="19"/>
      <c r="P10" s="59"/>
      <c r="Q10" s="7"/>
      <c r="R10" s="7" t="str">
        <f>IFERROR(IF(B10=TRUE," ",$D$3)," ")</f>
        <v> </v>
      </c>
      <c r="S10" s="10" t="b">
        <f>ISBLANK(E10)</f>
        <v>1</v>
      </c>
      <c r="T10" s="20" t="e">
        <f>VLOOKUP(E10,'[1]Sub project code'!$A$1:$E$5049,5,FALSE)</f>
        <v>#N/A</v>
      </c>
      <c r="U10" s="69" t="str">
        <f>IFERROR(IF(S10=TRUE," ",T10),"Error")</f>
        <v> </v>
      </c>
    </row>
    <row r="11" spans="1:21">
      <c r="A11" s="59"/>
      <c r="B11" s="10" t="b">
        <f>ISBLANK(A11)</f>
        <v>1</v>
      </c>
      <c r="C11" s="10" t="e">
        <f>VLOOKUP(A11,'[1]Account code - active'!A$2:C$446,2,FALSE)</f>
        <v>#N/A</v>
      </c>
      <c r="D11" s="7" t="str">
        <f>IFERROR(IF(B11=TRUE," ",C11),"Error")</f>
        <v> </v>
      </c>
      <c r="E11" s="88"/>
      <c r="F11" s="10" t="b">
        <f>ISBLANK(E11)</f>
        <v>1</v>
      </c>
      <c r="G11" s="10" t="e">
        <f>VLOOKUP(E11,'[1]Sub project code'!A$2:F$5049,3,FALSE)</f>
        <v>#N/A</v>
      </c>
      <c r="H11" s="20" t="e">
        <f>VLOOKUP(E11,'[1]Sub project code'!A$2:E$5049,4,FALSE)</f>
        <v>#N/A</v>
      </c>
      <c r="I11" s="68" t="str">
        <f>IFERROR(IF(F11=TRUE," ",H11),"Error")</f>
        <v> </v>
      </c>
      <c r="J11" s="7" t="str">
        <f>IFERROR(IF(F11=TRUE," ",G11),"Error")</f>
        <v> </v>
      </c>
      <c r="K11" s="71" t="e">
        <f>VLOOKUP(E11,'[1]Sub project code'!$A$2:F$45049,6,FALSE)</f>
        <v>#N/A</v>
      </c>
      <c r="L11" s="71" t="b">
        <f>ISBLANK(E11)</f>
        <v>1</v>
      </c>
      <c r="M11" s="71" t="str">
        <f>IFERROR(IF(L11=TRUE," ",K11),"Error")</f>
        <v> </v>
      </c>
      <c r="N11" s="11"/>
      <c r="O11" s="19"/>
      <c r="P11" s="59"/>
      <c r="Q11" s="7"/>
      <c r="R11" s="7" t="str">
        <f>IFERROR(IF(B11=TRUE," ",$D$3)," ")</f>
        <v> </v>
      </c>
      <c r="S11" s="10" t="b">
        <f>ISBLANK(E11)</f>
        <v>1</v>
      </c>
      <c r="T11" s="20" t="e">
        <f>VLOOKUP(E11,'[1]Sub project code'!$A$1:$E$5049,5,FALSE)</f>
        <v>#N/A</v>
      </c>
      <c r="U11" s="69" t="str">
        <f>IFERROR(IF(S11=TRUE," ",T11),"Error")</f>
        <v> </v>
      </c>
    </row>
    <row r="12" spans="1:21">
      <c r="A12" s="59"/>
      <c r="B12" s="10" t="b">
        <f>ISBLANK(A12)</f>
        <v>1</v>
      </c>
      <c r="C12" s="10" t="e">
        <f>VLOOKUP(A12,'[1]Account code - active'!A$2:C$446,2,FALSE)</f>
        <v>#N/A</v>
      </c>
      <c r="D12" s="7" t="str">
        <f>IFERROR(IF(B12=TRUE," ",C12),"Error")</f>
        <v> </v>
      </c>
      <c r="E12" s="88"/>
      <c r="F12" s="10" t="b">
        <f>ISBLANK(E12)</f>
        <v>1</v>
      </c>
      <c r="G12" s="10" t="e">
        <f>VLOOKUP(E12,'[1]Sub project code'!A$2:F$5049,3,FALSE)</f>
        <v>#N/A</v>
      </c>
      <c r="H12" s="20" t="e">
        <f>VLOOKUP(E12,'[1]Sub project code'!A$2:E$5049,4,FALSE)</f>
        <v>#N/A</v>
      </c>
      <c r="I12" s="68" t="str">
        <f>IFERROR(IF(F12=TRUE," ",H12),"Error")</f>
        <v> </v>
      </c>
      <c r="J12" s="7" t="str">
        <f>IFERROR(IF(F12=TRUE," ",G12),"Error")</f>
        <v> </v>
      </c>
      <c r="K12" s="71" t="e">
        <f>VLOOKUP(E12,'[1]Sub project code'!$A$2:F$45049,6,FALSE)</f>
        <v>#N/A</v>
      </c>
      <c r="L12" s="71" t="b">
        <f>ISBLANK(E12)</f>
        <v>1</v>
      </c>
      <c r="M12" s="71" t="str">
        <f>IFERROR(IF(L12=TRUE," ",K12),"Error")</f>
        <v> </v>
      </c>
      <c r="N12" s="11"/>
      <c r="O12" s="19"/>
      <c r="P12" s="59"/>
      <c r="Q12" s="7"/>
      <c r="R12" s="7" t="str">
        <f>IFERROR(IF(B12=TRUE," ",$D$3)," ")</f>
        <v> </v>
      </c>
      <c r="S12" s="10" t="b">
        <f>ISBLANK(E12)</f>
        <v>1</v>
      </c>
      <c r="T12" s="20" t="e">
        <f>VLOOKUP(E12,'[1]Sub project code'!$A$1:$E$5049,5,FALSE)</f>
        <v>#N/A</v>
      </c>
      <c r="U12" s="69" t="str">
        <f>IFERROR(IF(S12=TRUE," ",T12),"Error")</f>
        <v> </v>
      </c>
    </row>
    <row r="13" spans="1:21">
      <c r="A13" s="59"/>
      <c r="B13" s="10" t="b">
        <f>ISBLANK(A13)</f>
        <v>1</v>
      </c>
      <c r="C13" s="10" t="e">
        <f>VLOOKUP(A13,'[1]Account code - active'!A$2:C$446,2,FALSE)</f>
        <v>#N/A</v>
      </c>
      <c r="D13" s="7" t="str">
        <f>IFERROR(IF(B13=TRUE," ",C13),"Error")</f>
        <v> </v>
      </c>
      <c r="E13" s="59"/>
      <c r="F13" s="10" t="b">
        <f>ISBLANK(E13)</f>
        <v>1</v>
      </c>
      <c r="G13" s="10" t="e">
        <f>VLOOKUP(E13,'[1]Sub project code'!A$2:F$5049,3,FALSE)</f>
        <v>#N/A</v>
      </c>
      <c r="H13" s="20" t="e">
        <f>VLOOKUP(E13,'[1]Sub project code'!A$2:E$5049,4,FALSE)</f>
        <v>#N/A</v>
      </c>
      <c r="I13" s="68" t="str">
        <f>IFERROR(IF(F13=TRUE," ",H13),"Error")</f>
        <v> </v>
      </c>
      <c r="J13" s="7" t="str">
        <f>IFERROR(IF(F13=TRUE," ",G13),"Error")</f>
        <v> </v>
      </c>
      <c r="K13" s="71" t="e">
        <f>VLOOKUP(E13,'[1]Sub project code'!$A$2:F$45049,6,FALSE)</f>
        <v>#N/A</v>
      </c>
      <c r="L13" s="71" t="b">
        <f>ISBLANK(E13)</f>
        <v>1</v>
      </c>
      <c r="M13" s="71" t="str">
        <f>IFERROR(IF(L13=TRUE," ",K13),"Error")</f>
        <v> </v>
      </c>
      <c r="N13" s="11"/>
      <c r="O13" s="19"/>
      <c r="P13" s="59"/>
      <c r="Q13" s="7"/>
      <c r="R13" s="7" t="str">
        <f>IFERROR(IF(B13=TRUE," ",$D$3)," ")</f>
        <v> </v>
      </c>
      <c r="S13" s="10" t="b">
        <f>ISBLANK(E13)</f>
        <v>1</v>
      </c>
      <c r="T13" s="20" t="e">
        <f>VLOOKUP(E13,'[1]Sub project code'!$A$1:$E$5049,5,FALSE)</f>
        <v>#N/A</v>
      </c>
      <c r="U13" s="69" t="str">
        <f>IFERROR(IF(S13=TRUE," ",T13),"Error")</f>
        <v> </v>
      </c>
    </row>
    <row r="14" spans="1:21">
      <c r="A14" s="59"/>
      <c r="B14" s="10" t="b">
        <f>ISBLANK(A14)</f>
        <v>1</v>
      </c>
      <c r="C14" s="10" t="e">
        <f>VLOOKUP(A14,'[1]Account code - active'!A$2:C$446,2,FALSE)</f>
        <v>#N/A</v>
      </c>
      <c r="D14" s="7" t="str">
        <f>IFERROR(IF(B14=TRUE," ",C14),"Error")</f>
        <v> </v>
      </c>
      <c r="E14" s="59"/>
      <c r="F14" s="10" t="b">
        <f>ISBLANK(E14)</f>
        <v>1</v>
      </c>
      <c r="G14" s="10" t="e">
        <f>VLOOKUP(E14,'[1]Sub project code'!A$2:F$5049,3,FALSE)</f>
        <v>#N/A</v>
      </c>
      <c r="H14" s="20" t="e">
        <f>VLOOKUP(E14,'[1]Sub project code'!A$2:E$5049,4,FALSE)</f>
        <v>#N/A</v>
      </c>
      <c r="I14" s="68" t="str">
        <f>IFERROR(IF(F14=TRUE," ",H14),"Error")</f>
        <v> </v>
      </c>
      <c r="J14" s="7" t="str">
        <f>IFERROR(IF(F14=TRUE," ",G14),"Error")</f>
        <v> </v>
      </c>
      <c r="K14" s="71" t="e">
        <f>VLOOKUP(E14,'[1]Sub project code'!$A$2:F$45049,6,FALSE)</f>
        <v>#N/A</v>
      </c>
      <c r="L14" s="71" t="b">
        <f>ISBLANK(E14)</f>
        <v>1</v>
      </c>
      <c r="M14" s="71" t="str">
        <f>IFERROR(IF(L14=TRUE," ",K14),"Error")</f>
        <v> </v>
      </c>
      <c r="N14" s="11"/>
      <c r="O14" s="19"/>
      <c r="P14" s="59"/>
      <c r="Q14" s="7"/>
      <c r="R14" s="7" t="str">
        <f>IFERROR(IF(B14=TRUE," ",$D$3)," ")</f>
        <v> </v>
      </c>
      <c r="S14" s="10" t="b">
        <f>ISBLANK(E14)</f>
        <v>1</v>
      </c>
      <c r="T14" s="20" t="e">
        <f>VLOOKUP(E14,'[1]Sub project code'!$A$1:$E$5049,5,FALSE)</f>
        <v>#N/A</v>
      </c>
      <c r="U14" s="69" t="str">
        <f>IFERROR(IF(S14=TRUE," ",T14),"Error")</f>
        <v> </v>
      </c>
    </row>
    <row r="15" spans="1:21">
      <c r="A15" s="59"/>
      <c r="B15" s="10" t="b">
        <f>ISBLANK(A15)</f>
        <v>1</v>
      </c>
      <c r="C15" s="10" t="e">
        <f>VLOOKUP(A15,'[1]Account code - active'!A$2:C$446,2,FALSE)</f>
        <v>#N/A</v>
      </c>
      <c r="D15" s="7" t="str">
        <f>IFERROR(IF(B15=TRUE," ",C15),"Error")</f>
        <v> </v>
      </c>
      <c r="E15" s="59"/>
      <c r="F15" s="10" t="b">
        <f>ISBLANK(E15)</f>
        <v>1</v>
      </c>
      <c r="G15" s="10" t="e">
        <f>VLOOKUP(E15,'[1]Sub project code'!A$2:F$5049,3,FALSE)</f>
        <v>#N/A</v>
      </c>
      <c r="H15" s="20" t="e">
        <f>VLOOKUP(E15,'[1]Sub project code'!A$2:E$5049,4,FALSE)</f>
        <v>#N/A</v>
      </c>
      <c r="I15" s="68" t="str">
        <f>IFERROR(IF(F15=TRUE," ",H15),"Error")</f>
        <v> </v>
      </c>
      <c r="J15" s="7" t="str">
        <f>IFERROR(IF(F15=TRUE," ",G15),"Error")</f>
        <v> </v>
      </c>
      <c r="K15" s="71" t="e">
        <f>VLOOKUP(E15,'[1]Sub project code'!$A$2:F$45049,6,FALSE)</f>
        <v>#N/A</v>
      </c>
      <c r="L15" s="71" t="b">
        <f>ISBLANK(E15)</f>
        <v>1</v>
      </c>
      <c r="M15" s="71" t="str">
        <f>IFERROR(IF(L15=TRUE," ",K15),"Error")</f>
        <v> </v>
      </c>
      <c r="N15" s="11"/>
      <c r="O15" s="19"/>
      <c r="P15" s="59"/>
      <c r="Q15" s="7"/>
      <c r="R15" s="7" t="str">
        <f>IFERROR(IF(B15=TRUE," ",$D$3)," ")</f>
        <v> </v>
      </c>
      <c r="S15" s="10" t="b">
        <f>ISBLANK(E15)</f>
        <v>1</v>
      </c>
      <c r="T15" s="20" t="e">
        <f>VLOOKUP(E15,'[1]Sub project code'!$A$1:$E$5049,5,FALSE)</f>
        <v>#N/A</v>
      </c>
      <c r="U15" s="69" t="str">
        <f>IFERROR(IF(S15=TRUE," ",T15),"Error")</f>
        <v> </v>
      </c>
    </row>
    <row r="16" spans="1:21">
      <c r="A16" s="59"/>
      <c r="B16" s="10" t="b">
        <f>ISBLANK(A16)</f>
        <v>1</v>
      </c>
      <c r="C16" s="10" t="e">
        <f>VLOOKUP(A16,'[1]Account code - active'!A$2:C$446,2,FALSE)</f>
        <v>#N/A</v>
      </c>
      <c r="D16" s="7" t="str">
        <f>IFERROR(IF(B16=TRUE," ",C16),"Error")</f>
        <v> </v>
      </c>
      <c r="E16" s="59"/>
      <c r="F16" s="10" t="b">
        <f>ISBLANK(E16)</f>
        <v>1</v>
      </c>
      <c r="G16" s="10" t="e">
        <f>VLOOKUP(E16,'[1]Sub project code'!A$2:F$5049,3,FALSE)</f>
        <v>#N/A</v>
      </c>
      <c r="H16" s="20" t="e">
        <f>VLOOKUP(E16,'[1]Sub project code'!A$2:E$5049,4,FALSE)</f>
        <v>#N/A</v>
      </c>
      <c r="I16" s="68" t="str">
        <f>IFERROR(IF(F16=TRUE," ",H16),"Error")</f>
        <v> </v>
      </c>
      <c r="J16" s="7" t="str">
        <f>IFERROR(IF(F16=TRUE," ",G16),"Error")</f>
        <v> </v>
      </c>
      <c r="K16" s="71" t="e">
        <f>VLOOKUP(E16,'[1]Sub project code'!$A$2:F$45049,6,FALSE)</f>
        <v>#N/A</v>
      </c>
      <c r="L16" s="71" t="b">
        <f>ISBLANK(E16)</f>
        <v>1</v>
      </c>
      <c r="M16" s="71" t="str">
        <f>IFERROR(IF(L16=TRUE," ",K16),"Error")</f>
        <v> </v>
      </c>
      <c r="N16" s="11"/>
      <c r="O16" s="19"/>
      <c r="P16" s="59"/>
      <c r="Q16" s="7"/>
      <c r="R16" s="7" t="str">
        <f>IFERROR(IF(B16=TRUE," ",$D$3)," ")</f>
        <v> </v>
      </c>
      <c r="S16" s="10" t="b">
        <f>ISBLANK(E16)</f>
        <v>1</v>
      </c>
      <c r="T16" s="20" t="e">
        <f>VLOOKUP(E16,'[1]Sub project code'!$A$1:$E$5049,5,FALSE)</f>
        <v>#N/A</v>
      </c>
      <c r="U16" s="69" t="str">
        <f>IFERROR(IF(S16=TRUE," ",T16),"Error")</f>
        <v> </v>
      </c>
    </row>
    <row r="17" spans="1:21">
      <c r="A17" s="59"/>
      <c r="B17" s="10" t="b">
        <f>ISBLANK(A17)</f>
        <v>1</v>
      </c>
      <c r="C17" s="10" t="e">
        <f>VLOOKUP(A17,'[1]Account code - active'!A$2:C$446,2,FALSE)</f>
        <v>#N/A</v>
      </c>
      <c r="D17" s="7" t="str">
        <f>IFERROR(IF(B17=TRUE," ",C17),"Error")</f>
        <v> </v>
      </c>
      <c r="E17" s="59"/>
      <c r="F17" s="10" t="b">
        <f>ISBLANK(E17)</f>
        <v>1</v>
      </c>
      <c r="G17" s="10" t="e">
        <f>VLOOKUP(E17,'[1]Sub project code'!A$2:F$5049,3,FALSE)</f>
        <v>#N/A</v>
      </c>
      <c r="H17" s="20" t="e">
        <f>VLOOKUP(E17,'[1]Sub project code'!A$2:E$5049,4,FALSE)</f>
        <v>#N/A</v>
      </c>
      <c r="I17" s="68" t="str">
        <f>IFERROR(IF(F17=TRUE," ",H17),"Error")</f>
        <v> </v>
      </c>
      <c r="J17" s="7" t="str">
        <f>IFERROR(IF(F17=TRUE," ",G17),"Error")</f>
        <v> </v>
      </c>
      <c r="K17" s="71" t="e">
        <f>VLOOKUP(E17,'[1]Sub project code'!$A$2:F$45049,6,FALSE)</f>
        <v>#N/A</v>
      </c>
      <c r="L17" s="71" t="b">
        <f>ISBLANK(E17)</f>
        <v>1</v>
      </c>
      <c r="M17" s="71" t="str">
        <f>IFERROR(IF(L17=TRUE," ",K17),"Error")</f>
        <v> </v>
      </c>
      <c r="N17" s="11"/>
      <c r="O17" s="19"/>
      <c r="P17" s="59"/>
      <c r="Q17" s="7"/>
      <c r="R17" s="7" t="str">
        <f>IFERROR(IF(B17=TRUE," ",$D$3)," ")</f>
        <v> </v>
      </c>
      <c r="S17" s="10" t="b">
        <f>ISBLANK(E17)</f>
        <v>1</v>
      </c>
      <c r="T17" s="20" t="e">
        <f>VLOOKUP(E17,'[1]Sub project code'!$A$1:$E$5049,5,FALSE)</f>
        <v>#N/A</v>
      </c>
      <c r="U17" s="69" t="str">
        <f>IFERROR(IF(S17=TRUE," ",T17),"Error")</f>
        <v> </v>
      </c>
    </row>
    <row r="18" spans="1:21">
      <c r="A18" s="59"/>
      <c r="B18" s="10" t="b">
        <f>ISBLANK(A18)</f>
        <v>1</v>
      </c>
      <c r="C18" s="10" t="e">
        <f>VLOOKUP(A18,'[1]Account code - active'!A$2:C$446,2,FALSE)</f>
        <v>#N/A</v>
      </c>
      <c r="D18" s="7" t="str">
        <f>IFERROR(IF(B18=TRUE," ",C18),"Error")</f>
        <v> </v>
      </c>
      <c r="E18" s="59"/>
      <c r="F18" s="10" t="b">
        <f>ISBLANK(E18)</f>
        <v>1</v>
      </c>
      <c r="G18" s="10" t="e">
        <f>VLOOKUP(E18,'[1]Sub project code'!A$2:F$5049,3,FALSE)</f>
        <v>#N/A</v>
      </c>
      <c r="H18" s="20" t="e">
        <f>VLOOKUP(E18,'[1]Sub project code'!A$2:E$5049,4,FALSE)</f>
        <v>#N/A</v>
      </c>
      <c r="I18" s="68" t="str">
        <f>IFERROR(IF(F18=TRUE," ",H18),"Error")</f>
        <v> </v>
      </c>
      <c r="J18" s="7" t="str">
        <f>IFERROR(IF(F18=TRUE," ",G18),"Error")</f>
        <v> </v>
      </c>
      <c r="K18" s="71" t="e">
        <f>VLOOKUP(E18,'[1]Sub project code'!$A$2:F$45049,6,FALSE)</f>
        <v>#N/A</v>
      </c>
      <c r="L18" s="71" t="b">
        <f>ISBLANK(E18)</f>
        <v>1</v>
      </c>
      <c r="M18" s="71" t="str">
        <f>IFERROR(IF(L18=TRUE," ",K18),"Error")</f>
        <v> </v>
      </c>
      <c r="N18" s="11"/>
      <c r="O18" s="19"/>
      <c r="P18" s="59"/>
      <c r="Q18" s="7"/>
      <c r="R18" s="7" t="str">
        <f>IFERROR(IF(B18=TRUE," ",$D$3)," ")</f>
        <v> </v>
      </c>
      <c r="S18" s="10" t="b">
        <f>ISBLANK(E18)</f>
        <v>1</v>
      </c>
      <c r="T18" s="20" t="e">
        <f>VLOOKUP(E18,'[1]Sub project code'!$A$1:$E$5049,5,FALSE)</f>
        <v>#N/A</v>
      </c>
      <c r="U18" s="69" t="str">
        <f>IFERROR(IF(S18=TRUE," ",T18),"Error")</f>
        <v> </v>
      </c>
    </row>
    <row r="19" spans="1:21">
      <c r="A19" s="59"/>
      <c r="B19" s="10" t="b">
        <f>ISBLANK(A19)</f>
        <v>1</v>
      </c>
      <c r="C19" s="10" t="e">
        <f>VLOOKUP(A19,'[1]Account code - active'!A$2:C$446,2,FALSE)</f>
        <v>#N/A</v>
      </c>
      <c r="D19" s="7" t="str">
        <f>IFERROR(IF(B19=TRUE," ",C19),"Error")</f>
        <v> </v>
      </c>
      <c r="E19" s="59"/>
      <c r="F19" s="10" t="b">
        <f>ISBLANK(E19)</f>
        <v>1</v>
      </c>
      <c r="G19" s="10" t="e">
        <f>VLOOKUP(E19,'[1]Sub project code'!A$2:F$5049,3,FALSE)</f>
        <v>#N/A</v>
      </c>
      <c r="H19" s="20" t="e">
        <f>VLOOKUP(E19,'[1]Sub project code'!A$2:E$5049,4,FALSE)</f>
        <v>#N/A</v>
      </c>
      <c r="I19" s="68" t="str">
        <f>IFERROR(IF(F19=TRUE," ",H19),"Error")</f>
        <v> </v>
      </c>
      <c r="J19" s="7" t="str">
        <f>IFERROR(IF(F19=TRUE," ",G19),"Error")</f>
        <v> </v>
      </c>
      <c r="K19" s="71" t="e">
        <f>VLOOKUP(E19,'[1]Sub project code'!$A$2:F$45049,6,FALSE)</f>
        <v>#N/A</v>
      </c>
      <c r="L19" s="71" t="b">
        <f>ISBLANK(E19)</f>
        <v>1</v>
      </c>
      <c r="M19" s="71" t="str">
        <f>IFERROR(IF(L19=TRUE," ",K19),"Error")</f>
        <v> </v>
      </c>
      <c r="N19" s="11"/>
      <c r="O19" s="19"/>
      <c r="P19" s="59"/>
      <c r="Q19" s="7"/>
      <c r="R19" s="7" t="str">
        <f>IFERROR(IF(B19=TRUE," ",$D$3)," ")</f>
        <v> </v>
      </c>
      <c r="S19" s="10" t="b">
        <f>ISBLANK(E19)</f>
        <v>1</v>
      </c>
      <c r="T19" s="20" t="e">
        <f>VLOOKUP(E19,'[1]Sub project code'!$A$1:$E$5049,5,FALSE)</f>
        <v>#N/A</v>
      </c>
      <c r="U19" s="69" t="str">
        <f>IFERROR(IF(S19=TRUE," ",T19),"Error")</f>
        <v> </v>
      </c>
    </row>
    <row r="20" spans="1:21">
      <c r="A20" s="59"/>
      <c r="B20" s="10" t="b">
        <f>ISBLANK(A20)</f>
        <v>1</v>
      </c>
      <c r="C20" s="10" t="e">
        <f>VLOOKUP(A20,'[1]Account code - active'!A$2:C$446,2,FALSE)</f>
        <v>#N/A</v>
      </c>
      <c r="D20" s="7" t="str">
        <f>IFERROR(IF(B20=TRUE," ",C20),"Error")</f>
        <v> </v>
      </c>
      <c r="E20" s="59"/>
      <c r="F20" s="10" t="b">
        <f>ISBLANK(E20)</f>
        <v>1</v>
      </c>
      <c r="G20" s="10" t="e">
        <f>VLOOKUP(E20,'[1]Sub project code'!A$2:F$5049,3,FALSE)</f>
        <v>#N/A</v>
      </c>
      <c r="H20" s="20" t="e">
        <f>VLOOKUP(E20,'[1]Sub project code'!A$2:E$5049,4,FALSE)</f>
        <v>#N/A</v>
      </c>
      <c r="I20" s="68" t="str">
        <f>IFERROR(IF(F20=TRUE," ",H20),"Error")</f>
        <v> </v>
      </c>
      <c r="J20" s="7" t="str">
        <f>IFERROR(IF(F20=TRUE," ",G20),"Error")</f>
        <v> </v>
      </c>
      <c r="K20" s="71" t="e">
        <f>VLOOKUP(E20,'[1]Sub project code'!$A$2:F$45049,6,FALSE)</f>
        <v>#N/A</v>
      </c>
      <c r="L20" s="71" t="b">
        <f>ISBLANK(E20)</f>
        <v>1</v>
      </c>
      <c r="M20" s="71" t="str">
        <f>IFERROR(IF(L20=TRUE," ",K20),"Error")</f>
        <v> </v>
      </c>
      <c r="N20" s="11"/>
      <c r="O20" s="19"/>
      <c r="P20" s="59"/>
      <c r="Q20" s="7"/>
      <c r="R20" s="7" t="str">
        <f>IFERROR(IF(B20=TRUE," ",$D$3)," ")</f>
        <v> </v>
      </c>
      <c r="S20" s="10" t="b">
        <f>ISBLANK(E20)</f>
        <v>1</v>
      </c>
      <c r="T20" s="20" t="e">
        <f>VLOOKUP(E20,'[1]Sub project code'!$A$1:$E$5049,5,FALSE)</f>
        <v>#N/A</v>
      </c>
      <c r="U20" s="69" t="str">
        <f>IFERROR(IF(S20=TRUE," ",T20),"Error")</f>
        <v> </v>
      </c>
    </row>
    <row r="21" spans="1:21">
      <c r="A21" s="59"/>
      <c r="B21" s="10" t="b">
        <f>ISBLANK(A21)</f>
        <v>1</v>
      </c>
      <c r="C21" s="10" t="e">
        <f>VLOOKUP(A21,'[1]Account code - active'!A$2:C$446,2,FALSE)</f>
        <v>#N/A</v>
      </c>
      <c r="D21" s="7" t="str">
        <f>IFERROR(IF(B21=TRUE," ",C21),"Error")</f>
        <v> </v>
      </c>
      <c r="E21" s="59"/>
      <c r="F21" s="10" t="b">
        <f>ISBLANK(E21)</f>
        <v>1</v>
      </c>
      <c r="G21" s="10" t="e">
        <f>VLOOKUP(E21,'[1]Sub project code'!A$2:F$5049,3,FALSE)</f>
        <v>#N/A</v>
      </c>
      <c r="H21" s="20" t="e">
        <f>VLOOKUP(E21,'[1]Sub project code'!A$2:E$5049,4,FALSE)</f>
        <v>#N/A</v>
      </c>
      <c r="I21" s="68" t="str">
        <f>IFERROR(IF(F21=TRUE," ",H21),"Error")</f>
        <v> </v>
      </c>
      <c r="J21" s="7" t="str">
        <f>IFERROR(IF(F21=TRUE," ",G21),"Error")</f>
        <v> </v>
      </c>
      <c r="K21" s="71" t="e">
        <f>VLOOKUP(E21,'[1]Sub project code'!$A$2:F$45049,6,FALSE)</f>
        <v>#N/A</v>
      </c>
      <c r="L21" s="71" t="b">
        <f>ISBLANK(E21)</f>
        <v>1</v>
      </c>
      <c r="M21" s="71" t="str">
        <f>IFERROR(IF(L21=TRUE," ",K21),"Error")</f>
        <v> </v>
      </c>
      <c r="N21" s="11"/>
      <c r="O21" s="19"/>
      <c r="P21" s="59"/>
      <c r="Q21" s="7"/>
      <c r="R21" s="7" t="str">
        <f>IFERROR(IF(B21=TRUE," ",$D$3)," ")</f>
        <v> </v>
      </c>
      <c r="S21" s="10" t="b">
        <f>ISBLANK(E21)</f>
        <v>1</v>
      </c>
      <c r="T21" s="20" t="e">
        <f>VLOOKUP(E21,'[1]Sub project code'!$A$1:$E$5049,5,FALSE)</f>
        <v>#N/A</v>
      </c>
      <c r="U21" s="69" t="str">
        <f>IFERROR(IF(S21=TRUE," ",T21),"Error")</f>
        <v> </v>
      </c>
    </row>
    <row r="22" spans="1:21">
      <c r="A22" s="59"/>
      <c r="B22" s="10" t="b">
        <f>ISBLANK(A22)</f>
        <v>1</v>
      </c>
      <c r="C22" s="10" t="e">
        <f>VLOOKUP(A22,'[1]Account code - active'!A$2:C$446,2,FALSE)</f>
        <v>#N/A</v>
      </c>
      <c r="D22" s="7" t="str">
        <f>IFERROR(IF(B22=TRUE," ",C22),"Error")</f>
        <v> </v>
      </c>
      <c r="E22" s="59"/>
      <c r="F22" s="10" t="b">
        <f>ISBLANK(E22)</f>
        <v>1</v>
      </c>
      <c r="G22" s="10" t="e">
        <f>VLOOKUP(E22,'[1]Sub project code'!A$2:F$5049,3,FALSE)</f>
        <v>#N/A</v>
      </c>
      <c r="H22" s="20" t="e">
        <f>VLOOKUP(E22,'[1]Sub project code'!A$2:E$5049,4,FALSE)</f>
        <v>#N/A</v>
      </c>
      <c r="I22" s="68" t="str">
        <f>IFERROR(IF(F22=TRUE," ",H22),"Error")</f>
        <v> </v>
      </c>
      <c r="J22" s="7" t="str">
        <f>IFERROR(IF(F22=TRUE," ",G22),"Error")</f>
        <v> </v>
      </c>
      <c r="K22" s="71" t="e">
        <f>VLOOKUP(E22,'[1]Sub project code'!$A$2:F$45049,6,FALSE)</f>
        <v>#N/A</v>
      </c>
      <c r="L22" s="71" t="b">
        <f>ISBLANK(E22)</f>
        <v>1</v>
      </c>
      <c r="M22" s="71" t="str">
        <f>IFERROR(IF(L22=TRUE," ",K22),"Error")</f>
        <v> </v>
      </c>
      <c r="N22" s="11"/>
      <c r="O22" s="19"/>
      <c r="P22" s="59"/>
      <c r="Q22" s="7"/>
      <c r="R22" s="7" t="str">
        <f>IFERROR(IF(B22=TRUE," ",$D$3)," ")</f>
        <v> </v>
      </c>
      <c r="S22" s="10" t="b">
        <f>ISBLANK(E22)</f>
        <v>1</v>
      </c>
      <c r="T22" s="20" t="e">
        <f>VLOOKUP(E22,'[1]Sub project code'!$A$1:$E$5049,5,FALSE)</f>
        <v>#N/A</v>
      </c>
      <c r="U22" s="69" t="str">
        <f>IFERROR(IF(S22=TRUE," ",T22),"Error")</f>
        <v> </v>
      </c>
    </row>
    <row r="23" spans="1:21">
      <c r="A23" s="59"/>
      <c r="B23" s="10" t="b">
        <f>ISBLANK(A23)</f>
        <v>1</v>
      </c>
      <c r="C23" s="10" t="e">
        <f>VLOOKUP(A23,'[1]Account code - active'!A$2:C$446,2,FALSE)</f>
        <v>#N/A</v>
      </c>
      <c r="D23" s="7" t="str">
        <f>IFERROR(IF(B23=TRUE," ",C23),"Error")</f>
        <v> </v>
      </c>
      <c r="E23" s="59"/>
      <c r="F23" s="10" t="b">
        <f>ISBLANK(E23)</f>
        <v>1</v>
      </c>
      <c r="G23" s="10" t="e">
        <f>VLOOKUP(E23,'[1]Sub project code'!A$2:F$5049,3,FALSE)</f>
        <v>#N/A</v>
      </c>
      <c r="H23" s="20" t="e">
        <f>VLOOKUP(E23,'[1]Sub project code'!A$2:E$5049,4,FALSE)</f>
        <v>#N/A</v>
      </c>
      <c r="I23" s="68" t="str">
        <f>IFERROR(IF(F23=TRUE," ",H23),"Error")</f>
        <v> </v>
      </c>
      <c r="J23" s="7" t="str">
        <f>IFERROR(IF(F23=TRUE," ",G23),"Error")</f>
        <v> </v>
      </c>
      <c r="K23" s="71" t="e">
        <f>VLOOKUP(E23,'[1]Sub project code'!$A$2:F$45049,6,FALSE)</f>
        <v>#N/A</v>
      </c>
      <c r="L23" s="71" t="b">
        <f>ISBLANK(E23)</f>
        <v>1</v>
      </c>
      <c r="M23" s="71" t="str">
        <f>IFERROR(IF(L23=TRUE," ",K23),"Error")</f>
        <v> </v>
      </c>
      <c r="N23" s="11"/>
      <c r="O23" s="19"/>
      <c r="P23" s="59"/>
      <c r="Q23" s="7"/>
      <c r="R23" s="7" t="str">
        <f>IFERROR(IF(B23=TRUE," ",$D$3)," ")</f>
        <v> </v>
      </c>
      <c r="S23" s="10" t="b">
        <f>ISBLANK(E23)</f>
        <v>1</v>
      </c>
      <c r="T23" s="20" t="e">
        <f>VLOOKUP(E23,'[1]Sub project code'!$A$1:$E$5049,5,FALSE)</f>
        <v>#N/A</v>
      </c>
      <c r="U23" s="69" t="str">
        <f>IFERROR(IF(S23=TRUE," ",T23),"Error")</f>
        <v> </v>
      </c>
    </row>
    <row r="24" spans="1:21">
      <c r="A24" s="59"/>
      <c r="B24" s="10" t="b">
        <f>ISBLANK(A24)</f>
        <v>1</v>
      </c>
      <c r="C24" s="10" t="e">
        <f>VLOOKUP(A24,'[1]Account code - active'!A$2:C$446,2,FALSE)</f>
        <v>#N/A</v>
      </c>
      <c r="D24" s="7" t="str">
        <f>IFERROR(IF(B24=TRUE," ",C24),"Error")</f>
        <v> </v>
      </c>
      <c r="E24" s="59"/>
      <c r="F24" s="10" t="b">
        <f>ISBLANK(E24)</f>
        <v>1</v>
      </c>
      <c r="G24" s="10" t="e">
        <f>VLOOKUP(E24,'[1]Sub project code'!A$2:F$5049,3,FALSE)</f>
        <v>#N/A</v>
      </c>
      <c r="H24" s="20" t="e">
        <f>VLOOKUP(E24,'[1]Sub project code'!A$2:E$5049,4,FALSE)</f>
        <v>#N/A</v>
      </c>
      <c r="I24" s="68" t="str">
        <f>IFERROR(IF(F24=TRUE," ",H24),"Error")</f>
        <v> </v>
      </c>
      <c r="J24" s="7" t="str">
        <f>IFERROR(IF(F24=TRUE," ",G24),"Error")</f>
        <v> </v>
      </c>
      <c r="K24" s="71" t="e">
        <f>VLOOKUP(E24,'[1]Sub project code'!$A$2:F$45049,6,FALSE)</f>
        <v>#N/A</v>
      </c>
      <c r="L24" s="71" t="b">
        <f>ISBLANK(E24)</f>
        <v>1</v>
      </c>
      <c r="M24" s="71" t="str">
        <f>IFERROR(IF(L24=TRUE," ",K24),"Error")</f>
        <v> </v>
      </c>
      <c r="N24" s="11"/>
      <c r="O24" s="19"/>
      <c r="P24" s="59"/>
      <c r="Q24" s="7"/>
      <c r="R24" s="7" t="str">
        <f>IFERROR(IF(B24=TRUE," ",$D$3)," ")</f>
        <v> </v>
      </c>
      <c r="S24" s="10" t="b">
        <f>ISBLANK(E24)</f>
        <v>1</v>
      </c>
      <c r="T24" s="20" t="e">
        <f>VLOOKUP(E24,'[1]Sub project code'!$A$1:$E$5049,5,FALSE)</f>
        <v>#N/A</v>
      </c>
      <c r="U24" s="69" t="str">
        <f>IFERROR(IF(S24=TRUE," ",T24),"Error")</f>
        <v> </v>
      </c>
    </row>
    <row r="25" spans="1:21">
      <c r="A25" s="59"/>
      <c r="B25" s="10" t="b">
        <f>ISBLANK(A25)</f>
        <v>1</v>
      </c>
      <c r="C25" s="10" t="e">
        <f>VLOOKUP(A25,'[1]Account code - active'!A$2:C$446,2,FALSE)</f>
        <v>#N/A</v>
      </c>
      <c r="D25" s="7" t="str">
        <f>IFERROR(IF(B25=TRUE," ",C25),"Error")</f>
        <v> </v>
      </c>
      <c r="E25" s="59"/>
      <c r="F25" s="10" t="b">
        <f>ISBLANK(E25)</f>
        <v>1</v>
      </c>
      <c r="G25" s="10" t="e">
        <f>VLOOKUP(E25,'[1]Sub project code'!A$2:F$5049,3,FALSE)</f>
        <v>#N/A</v>
      </c>
      <c r="H25" s="20" t="e">
        <f>VLOOKUP(E25,'[1]Sub project code'!A$2:E$5049,4,FALSE)</f>
        <v>#N/A</v>
      </c>
      <c r="I25" s="68" t="str">
        <f>IFERROR(IF(F25=TRUE," ",H25),"Error")</f>
        <v> </v>
      </c>
      <c r="J25" s="7" t="str">
        <f>IFERROR(IF(F25=TRUE," ",G25),"Error")</f>
        <v> </v>
      </c>
      <c r="K25" s="71" t="e">
        <f>VLOOKUP(E25,'[1]Sub project code'!$A$2:F$45049,6,FALSE)</f>
        <v>#N/A</v>
      </c>
      <c r="L25" s="71" t="b">
        <f>ISBLANK(E25)</f>
        <v>1</v>
      </c>
      <c r="M25" s="71" t="str">
        <f>IFERROR(IF(L25=TRUE," ",K25),"Error")</f>
        <v> </v>
      </c>
      <c r="N25" s="11"/>
      <c r="O25" s="19"/>
      <c r="P25" s="59"/>
      <c r="Q25" s="7"/>
      <c r="R25" s="7" t="str">
        <f>IFERROR(IF(B25=TRUE," ",$D$3)," ")</f>
        <v> </v>
      </c>
      <c r="S25" s="10" t="b">
        <f>ISBLANK(E25)</f>
        <v>1</v>
      </c>
      <c r="T25" s="20" t="e">
        <f>VLOOKUP(E25,'[1]Sub project code'!$A$1:$E$5049,5,FALSE)</f>
        <v>#N/A</v>
      </c>
      <c r="U25" s="69" t="str">
        <f>IFERROR(IF(S25=TRUE," ",T25),"Error")</f>
        <v> </v>
      </c>
    </row>
    <row r="26" spans="1:21">
      <c r="A26" s="59"/>
      <c r="B26" s="10" t="b">
        <f>ISBLANK(A26)</f>
        <v>1</v>
      </c>
      <c r="C26" s="10" t="e">
        <f>VLOOKUP(A26,'[1]Account code - active'!A$2:C$446,2,FALSE)</f>
        <v>#N/A</v>
      </c>
      <c r="D26" s="7" t="str">
        <f>IFERROR(IF(B26=TRUE," ",C26),"Error")</f>
        <v> </v>
      </c>
      <c r="E26" s="59"/>
      <c r="F26" s="10" t="b">
        <f>ISBLANK(E26)</f>
        <v>1</v>
      </c>
      <c r="G26" s="10" t="e">
        <f>VLOOKUP(E26,'[1]Sub project code'!A$2:F$5049,3,FALSE)</f>
        <v>#N/A</v>
      </c>
      <c r="H26" s="20" t="e">
        <f>VLOOKUP(E26,'[1]Sub project code'!A$2:E$5049,4,FALSE)</f>
        <v>#N/A</v>
      </c>
      <c r="I26" s="68" t="str">
        <f>IFERROR(IF(F26=TRUE," ",H26),"Error")</f>
        <v> </v>
      </c>
      <c r="J26" s="7" t="str">
        <f>IFERROR(IF(F26=TRUE," ",G26),"Error")</f>
        <v> </v>
      </c>
      <c r="K26" s="71" t="e">
        <f>VLOOKUP(E26,'[1]Sub project code'!$A$2:F$45049,6,FALSE)</f>
        <v>#N/A</v>
      </c>
      <c r="L26" s="71" t="b">
        <f>ISBLANK(E26)</f>
        <v>1</v>
      </c>
      <c r="M26" s="71" t="str">
        <f>IFERROR(IF(L26=TRUE," ",K26),"Error")</f>
        <v> </v>
      </c>
      <c r="N26" s="11"/>
      <c r="O26" s="19"/>
      <c r="P26" s="59"/>
      <c r="Q26" s="7"/>
      <c r="R26" s="7" t="str">
        <f>IFERROR(IF(B26=TRUE," ",$D$3)," ")</f>
        <v> </v>
      </c>
      <c r="S26" s="10" t="b">
        <f>ISBLANK(E26)</f>
        <v>1</v>
      </c>
      <c r="T26" s="20" t="e">
        <f>VLOOKUP(E26,'[1]Sub project code'!$A$1:$E$5049,5,FALSE)</f>
        <v>#N/A</v>
      </c>
      <c r="U26" s="69" t="str">
        <f>IFERROR(IF(S26=TRUE," ",T26),"Error")</f>
        <v> </v>
      </c>
    </row>
    <row r="27" spans="1:21">
      <c r="A27" s="59"/>
      <c r="B27" s="10" t="b">
        <f>ISBLANK(A27)</f>
        <v>1</v>
      </c>
      <c r="C27" s="10" t="e">
        <f>VLOOKUP(A27,'[1]Account code - active'!A$2:C$446,2,FALSE)</f>
        <v>#N/A</v>
      </c>
      <c r="D27" s="7" t="str">
        <f>IFERROR(IF(B27=TRUE," ",C27),"Error")</f>
        <v> </v>
      </c>
      <c r="E27" s="59"/>
      <c r="F27" s="10" t="b">
        <f>ISBLANK(E27)</f>
        <v>1</v>
      </c>
      <c r="G27" s="10" t="e">
        <f>VLOOKUP(E27,'[1]Sub project code'!A$2:F$5049,3,FALSE)</f>
        <v>#N/A</v>
      </c>
      <c r="H27" s="20" t="e">
        <f>VLOOKUP(E27,'[1]Sub project code'!A$2:E$5049,4,FALSE)</f>
        <v>#N/A</v>
      </c>
      <c r="I27" s="68" t="str">
        <f>IFERROR(IF(F27=TRUE," ",H27),"Error")</f>
        <v> </v>
      </c>
      <c r="J27" s="7" t="str">
        <f>IFERROR(IF(F27=TRUE," ",G27),"Error")</f>
        <v> </v>
      </c>
      <c r="K27" s="71" t="e">
        <f>VLOOKUP(E27,'[1]Sub project code'!$A$2:F$45049,6,FALSE)</f>
        <v>#N/A</v>
      </c>
      <c r="L27" s="71" t="b">
        <f>ISBLANK(E27)</f>
        <v>1</v>
      </c>
      <c r="M27" s="71" t="str">
        <f>IFERROR(IF(L27=TRUE," ",K27),"Error")</f>
        <v> </v>
      </c>
      <c r="N27" s="11"/>
      <c r="O27" s="19"/>
      <c r="P27" s="59"/>
      <c r="Q27" s="7"/>
      <c r="R27" s="7" t="str">
        <f>IFERROR(IF(B27=TRUE," ",$D$3)," ")</f>
        <v> </v>
      </c>
      <c r="S27" s="10" t="b">
        <f>ISBLANK(E27)</f>
        <v>1</v>
      </c>
      <c r="T27" s="20" t="e">
        <f>VLOOKUP(E27,'[1]Sub project code'!$A$1:$E$5049,5,FALSE)</f>
        <v>#N/A</v>
      </c>
      <c r="U27" s="69" t="str">
        <f>IFERROR(IF(S27=TRUE," ",T27),"Error")</f>
        <v> </v>
      </c>
    </row>
    <row r="28" spans="1:21">
      <c r="A28" s="59"/>
      <c r="B28" s="10" t="b">
        <f>ISBLANK(A28)</f>
        <v>1</v>
      </c>
      <c r="C28" s="10" t="e">
        <f>VLOOKUP(A28,'[1]Account code - active'!A$2:C$446,2,FALSE)</f>
        <v>#N/A</v>
      </c>
      <c r="D28" s="7" t="str">
        <f>IFERROR(IF(B28=TRUE," ",C28),"Error")</f>
        <v> </v>
      </c>
      <c r="E28" s="59"/>
      <c r="F28" s="10" t="b">
        <f>ISBLANK(E28)</f>
        <v>1</v>
      </c>
      <c r="G28" s="10" t="e">
        <f>VLOOKUP(E28,'[1]Sub project code'!A$2:F$5049,3,FALSE)</f>
        <v>#N/A</v>
      </c>
      <c r="H28" s="20" t="e">
        <f>VLOOKUP(E28,'[1]Sub project code'!A$2:E$5049,4,FALSE)</f>
        <v>#N/A</v>
      </c>
      <c r="I28" s="68" t="str">
        <f>IFERROR(IF(F28=TRUE," ",H28),"Error")</f>
        <v> </v>
      </c>
      <c r="J28" s="7" t="str">
        <f>IFERROR(IF(F28=TRUE," ",G28),"Error")</f>
        <v> </v>
      </c>
      <c r="K28" s="71" t="e">
        <f>VLOOKUP(E28,'[1]Sub project code'!$A$2:F$45049,6,FALSE)</f>
        <v>#N/A</v>
      </c>
      <c r="L28" s="71" t="b">
        <f>ISBLANK(E28)</f>
        <v>1</v>
      </c>
      <c r="M28" s="71" t="str">
        <f>IFERROR(IF(L28=TRUE," ",K28),"Error")</f>
        <v> </v>
      </c>
      <c r="N28" s="11"/>
      <c r="O28" s="19"/>
      <c r="P28" s="59"/>
      <c r="Q28" s="7"/>
      <c r="R28" s="7" t="str">
        <f>IFERROR(IF(B28=TRUE," ",$D$3)," ")</f>
        <v> </v>
      </c>
      <c r="S28" s="10" t="b">
        <f>ISBLANK(E28)</f>
        <v>1</v>
      </c>
      <c r="T28" s="20" t="e">
        <f>VLOOKUP(E28,'[1]Sub project code'!$A$1:$E$5049,5,FALSE)</f>
        <v>#N/A</v>
      </c>
      <c r="U28" s="69" t="str">
        <f>IFERROR(IF(S28=TRUE," ",T28),"Error")</f>
        <v> </v>
      </c>
    </row>
    <row r="29" spans="1:21">
      <c r="A29" s="59"/>
      <c r="B29" s="10" t="b">
        <f>ISBLANK(A29)</f>
        <v>1</v>
      </c>
      <c r="C29" s="10" t="e">
        <f>VLOOKUP(A29,'[1]Account code - active'!A$2:C$446,2,FALSE)</f>
        <v>#N/A</v>
      </c>
      <c r="D29" s="7" t="str">
        <f>IFERROR(IF(B29=TRUE," ",C29),"Error")</f>
        <v> </v>
      </c>
      <c r="E29" s="59"/>
      <c r="F29" s="10" t="b">
        <f>ISBLANK(E29)</f>
        <v>1</v>
      </c>
      <c r="G29" s="10" t="e">
        <f>VLOOKUP(E29,'[1]Sub project code'!A$2:F$5049,3,FALSE)</f>
        <v>#N/A</v>
      </c>
      <c r="H29" s="20" t="e">
        <f>VLOOKUP(E29,'[1]Sub project code'!A$2:E$5049,4,FALSE)</f>
        <v>#N/A</v>
      </c>
      <c r="I29" s="68" t="str">
        <f>IFERROR(IF(F29=TRUE," ",H29),"Error")</f>
        <v> </v>
      </c>
      <c r="J29" s="7" t="str">
        <f>IFERROR(IF(F29=TRUE," ",G29),"Error")</f>
        <v> </v>
      </c>
      <c r="K29" s="71" t="e">
        <f>VLOOKUP(E29,'[1]Sub project code'!$A$2:F$45049,6,FALSE)</f>
        <v>#N/A</v>
      </c>
      <c r="L29" s="71" t="b">
        <f>ISBLANK(E29)</f>
        <v>1</v>
      </c>
      <c r="M29" s="71" t="str">
        <f>IFERROR(IF(L29=TRUE," ",K29),"Error")</f>
        <v> </v>
      </c>
      <c r="N29" s="11"/>
      <c r="O29" s="19"/>
      <c r="P29" s="59"/>
      <c r="Q29" s="7"/>
      <c r="R29" s="7" t="str">
        <f>IFERROR(IF(B29=TRUE," ",$D$3)," ")</f>
        <v> </v>
      </c>
      <c r="S29" s="10" t="b">
        <f>ISBLANK(E29)</f>
        <v>1</v>
      </c>
      <c r="T29" s="20" t="e">
        <f>VLOOKUP(E29,'[1]Sub project code'!$A$1:$E$5049,5,FALSE)</f>
        <v>#N/A</v>
      </c>
      <c r="U29" s="69" t="str">
        <f>IFERROR(IF(S29=TRUE," ",T29),"Error")</f>
        <v> </v>
      </c>
    </row>
    <row r="30" spans="1:21">
      <c r="A30" s="59"/>
      <c r="B30" s="10" t="b">
        <f>ISBLANK(A30)</f>
        <v>1</v>
      </c>
      <c r="C30" s="10" t="e">
        <f>VLOOKUP(A30,'[1]Account code - active'!A$2:C$446,2,FALSE)</f>
        <v>#N/A</v>
      </c>
      <c r="D30" s="7" t="str">
        <f>IFERROR(IF(B30=TRUE," ",C30),"Error")</f>
        <v> </v>
      </c>
      <c r="E30" s="59"/>
      <c r="F30" s="10" t="b">
        <f>ISBLANK(E30)</f>
        <v>1</v>
      </c>
      <c r="G30" s="10" t="e">
        <f>VLOOKUP(E30,'[1]Sub project code'!A$2:F$5049,3,FALSE)</f>
        <v>#N/A</v>
      </c>
      <c r="H30" s="20" t="e">
        <f>VLOOKUP(E30,'[1]Sub project code'!A$2:E$5049,4,FALSE)</f>
        <v>#N/A</v>
      </c>
      <c r="I30" s="68" t="str">
        <f>IFERROR(IF(F30=TRUE," ",H30),"Error")</f>
        <v> </v>
      </c>
      <c r="J30" s="7" t="str">
        <f>IFERROR(IF(F30=TRUE," ",G30),"Error")</f>
        <v> </v>
      </c>
      <c r="K30" s="71" t="e">
        <f>VLOOKUP(E30,'[1]Sub project code'!$A$2:F$45049,6,FALSE)</f>
        <v>#N/A</v>
      </c>
      <c r="L30" s="71" t="b">
        <f>ISBLANK(E30)</f>
        <v>1</v>
      </c>
      <c r="M30" s="71" t="str">
        <f>IFERROR(IF(L30=TRUE," ",K30),"Error")</f>
        <v> </v>
      </c>
      <c r="N30" s="11"/>
      <c r="O30" s="19"/>
      <c r="P30" s="59"/>
      <c r="Q30" s="7"/>
      <c r="R30" s="7" t="str">
        <f>IFERROR(IF(B30=TRUE," ",$D$3)," ")</f>
        <v> </v>
      </c>
      <c r="S30" s="10" t="b">
        <f>ISBLANK(E30)</f>
        <v>1</v>
      </c>
      <c r="T30" s="20" t="e">
        <f>VLOOKUP(E30,'[1]Sub project code'!$A$1:$E$5049,5,FALSE)</f>
        <v>#N/A</v>
      </c>
      <c r="U30" s="69" t="str">
        <f>IFERROR(IF(S30=TRUE," ",T30),"Error")</f>
        <v> </v>
      </c>
    </row>
    <row r="31" spans="1:21">
      <c r="A31" s="59"/>
      <c r="B31" s="10" t="b">
        <f>ISBLANK(A31)</f>
        <v>1</v>
      </c>
      <c r="C31" s="10" t="e">
        <f>VLOOKUP(A31,'[1]Account code - active'!A$2:C$446,2,FALSE)</f>
        <v>#N/A</v>
      </c>
      <c r="D31" s="7" t="str">
        <f>IFERROR(IF(B31=TRUE," ",C31),"Error")</f>
        <v> </v>
      </c>
      <c r="E31" s="59"/>
      <c r="F31" s="10" t="b">
        <f>ISBLANK(E31)</f>
        <v>1</v>
      </c>
      <c r="G31" s="10" t="e">
        <f>VLOOKUP(E31,'[1]Sub project code'!A$2:F$5049,3,FALSE)</f>
        <v>#N/A</v>
      </c>
      <c r="H31" s="20" t="e">
        <f>VLOOKUP(E31,'[1]Sub project code'!A$2:E$5049,4,FALSE)</f>
        <v>#N/A</v>
      </c>
      <c r="I31" s="68" t="str">
        <f>IFERROR(IF(F31=TRUE," ",H31),"Error")</f>
        <v> </v>
      </c>
      <c r="J31" s="7" t="str">
        <f>IFERROR(IF(F31=TRUE," ",G31),"Error")</f>
        <v> </v>
      </c>
      <c r="K31" s="71" t="e">
        <f>VLOOKUP(E31,'[1]Sub project code'!$A$2:F$45049,6,FALSE)</f>
        <v>#N/A</v>
      </c>
      <c r="L31" s="71" t="b">
        <f>ISBLANK(E31)</f>
        <v>1</v>
      </c>
      <c r="M31" s="71" t="str">
        <f>IFERROR(IF(L31=TRUE," ",K31),"Error")</f>
        <v> </v>
      </c>
      <c r="N31" s="11"/>
      <c r="O31" s="19"/>
      <c r="P31" s="59"/>
      <c r="Q31" s="7"/>
      <c r="R31" s="7" t="str">
        <f>IFERROR(IF(B31=TRUE," ",$D$3)," ")</f>
        <v> </v>
      </c>
      <c r="S31" s="10" t="b">
        <f>ISBLANK(E31)</f>
        <v>1</v>
      </c>
      <c r="T31" s="20" t="e">
        <f>VLOOKUP(E31,'[1]Sub project code'!$A$1:$E$5049,5,FALSE)</f>
        <v>#N/A</v>
      </c>
      <c r="U31" s="69" t="str">
        <f>IFERROR(IF(S31=TRUE," ",T31),"Error")</f>
        <v> </v>
      </c>
    </row>
    <row r="32" spans="1:21">
      <c r="A32" s="59"/>
      <c r="B32" s="10" t="b">
        <f>ISBLANK(A32)</f>
        <v>1</v>
      </c>
      <c r="C32" s="10" t="e">
        <f>VLOOKUP(A32,'[1]Account code - active'!A$2:C$446,2,FALSE)</f>
        <v>#N/A</v>
      </c>
      <c r="D32" s="7" t="str">
        <f>IFERROR(IF(B32=TRUE," ",C32),"Error")</f>
        <v> </v>
      </c>
      <c r="E32" s="59"/>
      <c r="F32" s="10" t="b">
        <f>ISBLANK(E32)</f>
        <v>1</v>
      </c>
      <c r="G32" s="10" t="e">
        <f>VLOOKUP(E32,'[1]Sub project code'!A$2:F$5049,3,FALSE)</f>
        <v>#N/A</v>
      </c>
      <c r="H32" s="20" t="e">
        <f>VLOOKUP(E32,'[1]Sub project code'!A$2:E$5049,4,FALSE)</f>
        <v>#N/A</v>
      </c>
      <c r="I32" s="68" t="str">
        <f>IFERROR(IF(F32=TRUE," ",H32),"Error")</f>
        <v> </v>
      </c>
      <c r="J32" s="7" t="str">
        <f>IFERROR(IF(F32=TRUE," ",G32),"Error")</f>
        <v> </v>
      </c>
      <c r="K32" s="71" t="e">
        <f>VLOOKUP(E32,'[1]Sub project code'!$A$2:F$45049,6,FALSE)</f>
        <v>#N/A</v>
      </c>
      <c r="L32" s="71" t="b">
        <f>ISBLANK(E32)</f>
        <v>1</v>
      </c>
      <c r="M32" s="71" t="str">
        <f>IFERROR(IF(L32=TRUE," ",K32),"Error")</f>
        <v> </v>
      </c>
      <c r="N32" s="11"/>
      <c r="O32" s="19"/>
      <c r="P32" s="59"/>
      <c r="Q32" s="7"/>
      <c r="R32" s="7" t="str">
        <f>IFERROR(IF(B32=TRUE," ",$D$3)," ")</f>
        <v> </v>
      </c>
      <c r="S32" s="10" t="b">
        <f>ISBLANK(E32)</f>
        <v>1</v>
      </c>
      <c r="T32" s="20" t="e">
        <f>VLOOKUP(E32,'[1]Sub project code'!$A$1:$E$5049,5,FALSE)</f>
        <v>#N/A</v>
      </c>
      <c r="U32" s="69" t="str">
        <f>IFERROR(IF(S32=TRUE," ",T32),"Error")</f>
        <v> </v>
      </c>
    </row>
    <row r="33" spans="1:21">
      <c r="A33" s="59"/>
      <c r="B33" s="10" t="b">
        <f>ISBLANK(A33)</f>
        <v>1</v>
      </c>
      <c r="C33" s="10" t="e">
        <f>VLOOKUP(A33,'[1]Account code - active'!A$2:C$446,2,FALSE)</f>
        <v>#N/A</v>
      </c>
      <c r="D33" s="7" t="str">
        <f>IFERROR(IF(B33=TRUE," ",C33),"Error")</f>
        <v> </v>
      </c>
      <c r="E33" s="59"/>
      <c r="F33" s="10" t="b">
        <f>ISBLANK(E33)</f>
        <v>1</v>
      </c>
      <c r="G33" s="10" t="e">
        <f>VLOOKUP(E33,'[1]Sub project code'!A$2:F$5049,3,FALSE)</f>
        <v>#N/A</v>
      </c>
      <c r="H33" s="20" t="e">
        <f>VLOOKUP(E33,'[1]Sub project code'!A$2:E$5049,4,FALSE)</f>
        <v>#N/A</v>
      </c>
      <c r="I33" s="68" t="str">
        <f>IFERROR(IF(F33=TRUE," ",H33),"Error")</f>
        <v> </v>
      </c>
      <c r="J33" s="7" t="str">
        <f>IFERROR(IF(F33=TRUE," ",G33),"Error")</f>
        <v> </v>
      </c>
      <c r="K33" s="71" t="e">
        <f>VLOOKUP(E33,'[1]Sub project code'!$A$2:F$45049,6,FALSE)</f>
        <v>#N/A</v>
      </c>
      <c r="L33" s="71" t="b">
        <f>ISBLANK(E33)</f>
        <v>1</v>
      </c>
      <c r="M33" s="71" t="str">
        <f>IFERROR(IF(L33=TRUE," ",K33),"Error")</f>
        <v> </v>
      </c>
      <c r="N33" s="11"/>
      <c r="O33" s="19"/>
      <c r="P33" s="59"/>
      <c r="Q33" s="7"/>
      <c r="R33" s="7" t="str">
        <f>IFERROR(IF(B33=TRUE," ",$D$3)," ")</f>
        <v> </v>
      </c>
      <c r="S33" s="10" t="b">
        <f>ISBLANK(E33)</f>
        <v>1</v>
      </c>
      <c r="T33" s="20" t="e">
        <f>VLOOKUP(E33,'[1]Sub project code'!$A$1:$E$5049,5,FALSE)</f>
        <v>#N/A</v>
      </c>
      <c r="U33" s="69" t="str">
        <f>IFERROR(IF(S33=TRUE," ",T33),"Error")</f>
        <v> </v>
      </c>
    </row>
    <row r="34" spans="1:21">
      <c r="A34" s="59"/>
      <c r="B34" s="10" t="b">
        <f>ISBLANK(A34)</f>
        <v>1</v>
      </c>
      <c r="C34" s="10" t="e">
        <f>VLOOKUP(A34,'[1]Account code - active'!A$2:C$446,2,FALSE)</f>
        <v>#N/A</v>
      </c>
      <c r="D34" s="7" t="str">
        <f>IFERROR(IF(B34=TRUE," ",C34),"Error")</f>
        <v> </v>
      </c>
      <c r="E34" s="59"/>
      <c r="F34" s="10" t="b">
        <f>ISBLANK(E34)</f>
        <v>1</v>
      </c>
      <c r="G34" s="10" t="e">
        <f>VLOOKUP(E34,'[1]Sub project code'!A$2:F$5049,3,FALSE)</f>
        <v>#N/A</v>
      </c>
      <c r="H34" s="20" t="e">
        <f>VLOOKUP(E34,'[1]Sub project code'!A$2:E$5049,4,FALSE)</f>
        <v>#N/A</v>
      </c>
      <c r="I34" s="68" t="str">
        <f>IFERROR(IF(F34=TRUE," ",H34),"Error")</f>
        <v> </v>
      </c>
      <c r="J34" s="7" t="str">
        <f>IFERROR(IF(F34=TRUE," ",G34),"Error")</f>
        <v> </v>
      </c>
      <c r="K34" s="71" t="e">
        <f>VLOOKUP(E34,'[1]Sub project code'!$A$2:F$45049,6,FALSE)</f>
        <v>#N/A</v>
      </c>
      <c r="L34" s="71" t="b">
        <f>ISBLANK(E34)</f>
        <v>1</v>
      </c>
      <c r="M34" s="71" t="str">
        <f>IFERROR(IF(L34=TRUE," ",K34),"Error")</f>
        <v> </v>
      </c>
      <c r="N34" s="11"/>
      <c r="O34" s="19"/>
      <c r="P34" s="59"/>
      <c r="Q34" s="7"/>
      <c r="R34" s="7" t="str">
        <f>IFERROR(IF(B34=TRUE," ",$D$3)," ")</f>
        <v> </v>
      </c>
      <c r="S34" s="10" t="b">
        <f>ISBLANK(E34)</f>
        <v>1</v>
      </c>
      <c r="T34" s="20" t="e">
        <f>VLOOKUP(E34,'[1]Sub project code'!$A$1:$E$5049,5,FALSE)</f>
        <v>#N/A</v>
      </c>
      <c r="U34" s="69" t="str">
        <f>IFERROR(IF(S34=TRUE," ",T34),"Error")</f>
        <v> </v>
      </c>
    </row>
    <row r="35" spans="1:21">
      <c r="A35" s="59"/>
      <c r="B35" s="10" t="b">
        <f>ISBLANK(A35)</f>
        <v>1</v>
      </c>
      <c r="C35" s="10" t="e">
        <f>VLOOKUP(A35,'[1]Account code - active'!A$2:C$446,2,FALSE)</f>
        <v>#N/A</v>
      </c>
      <c r="D35" s="7" t="str">
        <f>IFERROR(IF(B35=TRUE," ",C35),"Error")</f>
        <v> </v>
      </c>
      <c r="E35" s="59"/>
      <c r="F35" s="10" t="b">
        <f>ISBLANK(E35)</f>
        <v>1</v>
      </c>
      <c r="G35" s="10" t="e">
        <f>VLOOKUP(E35,'[1]Sub project code'!A$2:F$5049,3,FALSE)</f>
        <v>#N/A</v>
      </c>
      <c r="H35" s="20" t="e">
        <f>VLOOKUP(E35,'[1]Sub project code'!A$2:E$5049,4,FALSE)</f>
        <v>#N/A</v>
      </c>
      <c r="I35" s="68" t="str">
        <f>IFERROR(IF(F35=TRUE," ",H35),"Error")</f>
        <v> </v>
      </c>
      <c r="J35" s="7" t="str">
        <f>IFERROR(IF(F35=TRUE," ",G35),"Error")</f>
        <v> </v>
      </c>
      <c r="K35" s="71" t="e">
        <f>VLOOKUP(E35,'[1]Sub project code'!$A$2:F$45049,6,FALSE)</f>
        <v>#N/A</v>
      </c>
      <c r="L35" s="71" t="b">
        <f>ISBLANK(E35)</f>
        <v>1</v>
      </c>
      <c r="M35" s="71" t="str">
        <f>IFERROR(IF(L35=TRUE," ",K35),"Error")</f>
        <v> </v>
      </c>
      <c r="N35" s="11"/>
      <c r="O35" s="19"/>
      <c r="P35" s="59"/>
      <c r="Q35" s="7"/>
      <c r="R35" s="7" t="str">
        <f>IFERROR(IF(B35=TRUE," ",$D$3)," ")</f>
        <v> </v>
      </c>
      <c r="S35" s="10" t="b">
        <f>ISBLANK(E35)</f>
        <v>1</v>
      </c>
      <c r="T35" s="20" t="e">
        <f>VLOOKUP(E35,'[1]Sub project code'!$A$1:$E$5049,5,FALSE)</f>
        <v>#N/A</v>
      </c>
      <c r="U35" s="69" t="str">
        <f>IFERROR(IF(S35=TRUE," ",T35),"Error")</f>
        <v> </v>
      </c>
    </row>
    <row r="36" spans="1:21">
      <c r="A36" s="59"/>
      <c r="B36" s="10" t="b">
        <f>ISBLANK(A36)</f>
        <v>1</v>
      </c>
      <c r="C36" s="10" t="e">
        <f>VLOOKUP(A36,'[1]Account code - active'!A$2:C$446,2,FALSE)</f>
        <v>#N/A</v>
      </c>
      <c r="D36" s="7" t="str">
        <f>IFERROR(IF(B36=TRUE," ",C36),"Error")</f>
        <v> </v>
      </c>
      <c r="E36" s="59"/>
      <c r="F36" s="10" t="b">
        <f>ISBLANK(E36)</f>
        <v>1</v>
      </c>
      <c r="G36" s="10" t="e">
        <f>VLOOKUP(E36,'[1]Sub project code'!A$2:F$5049,3,FALSE)</f>
        <v>#N/A</v>
      </c>
      <c r="H36" s="20" t="e">
        <f>VLOOKUP(E36,'[1]Sub project code'!A$2:E$5049,4,FALSE)</f>
        <v>#N/A</v>
      </c>
      <c r="I36" s="68" t="str">
        <f>IFERROR(IF(F36=TRUE," ",H36),"Error")</f>
        <v> </v>
      </c>
      <c r="J36" s="7" t="str">
        <f>IFERROR(IF(F36=TRUE," ",G36),"Error")</f>
        <v> </v>
      </c>
      <c r="K36" s="71" t="e">
        <f>VLOOKUP(E36,'[1]Sub project code'!$A$2:F$45049,6,FALSE)</f>
        <v>#N/A</v>
      </c>
      <c r="L36" s="71" t="b">
        <f>ISBLANK(E36)</f>
        <v>1</v>
      </c>
      <c r="M36" s="71" t="str">
        <f>IFERROR(IF(L36=TRUE," ",K36),"Error")</f>
        <v> </v>
      </c>
      <c r="N36" s="11"/>
      <c r="O36" s="19"/>
      <c r="P36" s="59"/>
      <c r="Q36" s="7"/>
      <c r="R36" s="7" t="str">
        <f>IFERROR(IF(B36=TRUE," ",$D$3)," ")</f>
        <v> </v>
      </c>
      <c r="S36" s="10" t="b">
        <f>ISBLANK(E36)</f>
        <v>1</v>
      </c>
      <c r="T36" s="20" t="e">
        <f>VLOOKUP(E36,'[1]Sub project code'!$A$1:$E$5049,5,FALSE)</f>
        <v>#N/A</v>
      </c>
      <c r="U36" s="69" t="str">
        <f>IFERROR(IF(S36=TRUE," ",T36),"Error")</f>
        <v> </v>
      </c>
    </row>
    <row r="37" spans="1:21">
      <c r="A37" s="59"/>
      <c r="B37" s="10" t="b">
        <f>ISBLANK(A37)</f>
        <v>1</v>
      </c>
      <c r="C37" s="10" t="e">
        <f>VLOOKUP(A37,'[1]Account code - active'!A$2:C$446,2,FALSE)</f>
        <v>#N/A</v>
      </c>
      <c r="D37" s="7" t="str">
        <f>IFERROR(IF(B37=TRUE," ",C37),"Error")</f>
        <v> </v>
      </c>
      <c r="E37" s="59"/>
      <c r="F37" s="10" t="b">
        <f>ISBLANK(E37)</f>
        <v>1</v>
      </c>
      <c r="G37" s="10" t="e">
        <f>VLOOKUP(E37,'[1]Sub project code'!A$2:F$5049,3,FALSE)</f>
        <v>#N/A</v>
      </c>
      <c r="H37" s="20" t="e">
        <f>VLOOKUP(E37,'[1]Sub project code'!A$2:E$5049,4,FALSE)</f>
        <v>#N/A</v>
      </c>
      <c r="I37" s="68" t="str">
        <f>IFERROR(IF(F37=TRUE," ",H37),"Error")</f>
        <v> </v>
      </c>
      <c r="J37" s="7" t="str">
        <f>IFERROR(IF(F37=TRUE," ",G37),"Error")</f>
        <v> </v>
      </c>
      <c r="K37" s="71" t="e">
        <f>VLOOKUP(E37,'[1]Sub project code'!$A$2:F$45049,6,FALSE)</f>
        <v>#N/A</v>
      </c>
      <c r="L37" s="71" t="b">
        <f>ISBLANK(E37)</f>
        <v>1</v>
      </c>
      <c r="M37" s="71" t="str">
        <f>IFERROR(IF(L37=TRUE," ",K37),"Error")</f>
        <v> </v>
      </c>
      <c r="N37" s="11"/>
      <c r="O37" s="19"/>
      <c r="P37" s="59"/>
      <c r="Q37" s="7"/>
      <c r="R37" s="7" t="str">
        <f>IFERROR(IF(B37=TRUE," ",$D$3)," ")</f>
        <v> </v>
      </c>
      <c r="S37" s="10" t="b">
        <f>ISBLANK(E37)</f>
        <v>1</v>
      </c>
      <c r="T37" s="20" t="e">
        <f>VLOOKUP(E37,'[1]Sub project code'!$A$1:$E$5049,5,FALSE)</f>
        <v>#N/A</v>
      </c>
      <c r="U37" s="69" t="str">
        <f>IFERROR(IF(S37=TRUE," ",T37),"Error")</f>
        <v> </v>
      </c>
    </row>
    <row r="38" spans="1:21">
      <c r="A38" s="59"/>
      <c r="B38" s="10" t="b">
        <f>ISBLANK(A38)</f>
        <v>1</v>
      </c>
      <c r="C38" s="10" t="e">
        <f>VLOOKUP(A38,'[1]Account code - active'!A$2:C$446,2,FALSE)</f>
        <v>#N/A</v>
      </c>
      <c r="D38" s="7" t="str">
        <f>IFERROR(IF(B38=TRUE," ",C38),"Error")</f>
        <v> </v>
      </c>
      <c r="E38" s="59"/>
      <c r="F38" s="10" t="b">
        <f>ISBLANK(E38)</f>
        <v>1</v>
      </c>
      <c r="G38" s="10" t="e">
        <f>VLOOKUP(E38,'[1]Sub project code'!A$2:F$5049,3,FALSE)</f>
        <v>#N/A</v>
      </c>
      <c r="H38" s="20" t="e">
        <f>VLOOKUP(E38,'[1]Sub project code'!A$2:E$5049,4,FALSE)</f>
        <v>#N/A</v>
      </c>
      <c r="I38" s="68" t="str">
        <f>IFERROR(IF(F38=TRUE," ",H38),"Error")</f>
        <v> </v>
      </c>
      <c r="J38" s="7" t="str">
        <f>IFERROR(IF(F38=TRUE," ",G38),"Error")</f>
        <v> </v>
      </c>
      <c r="K38" s="71" t="e">
        <f>VLOOKUP(E38,'[1]Sub project code'!$A$2:F$45049,6,FALSE)</f>
        <v>#N/A</v>
      </c>
      <c r="L38" s="71" t="b">
        <f>ISBLANK(E38)</f>
        <v>1</v>
      </c>
      <c r="M38" s="71" t="str">
        <f>IFERROR(IF(L38=TRUE," ",K38),"Error")</f>
        <v> </v>
      </c>
      <c r="N38" s="11"/>
      <c r="O38" s="19"/>
      <c r="P38" s="59"/>
      <c r="Q38" s="7"/>
      <c r="R38" s="7" t="str">
        <f>IFERROR(IF(B38=TRUE," ",$D$3)," ")</f>
        <v> </v>
      </c>
      <c r="S38" s="10" t="b">
        <f>ISBLANK(E38)</f>
        <v>1</v>
      </c>
      <c r="T38" s="20" t="e">
        <f>VLOOKUP(E38,'[1]Sub project code'!$A$1:$E$5049,5,FALSE)</f>
        <v>#N/A</v>
      </c>
      <c r="U38" s="69" t="str">
        <f>IFERROR(IF(S38=TRUE," ",T38),"Error")</f>
        <v> </v>
      </c>
    </row>
    <row r="39" spans="1:21">
      <c r="A39" s="59"/>
      <c r="B39" s="10" t="b">
        <f>ISBLANK(A39)</f>
        <v>1</v>
      </c>
      <c r="C39" s="10" t="e">
        <f>VLOOKUP(A39,'[1]Account code - active'!A$2:C$446,2,FALSE)</f>
        <v>#N/A</v>
      </c>
      <c r="D39" s="7" t="str">
        <f>IFERROR(IF(B39=TRUE," ",C39),"Error")</f>
        <v> </v>
      </c>
      <c r="E39" s="59"/>
      <c r="F39" s="10" t="b">
        <f>ISBLANK(E39)</f>
        <v>1</v>
      </c>
      <c r="G39" s="10" t="e">
        <f>VLOOKUP(E39,'[1]Sub project code'!A$2:F$5049,3,FALSE)</f>
        <v>#N/A</v>
      </c>
      <c r="H39" s="20" t="e">
        <f>VLOOKUP(E39,'[1]Sub project code'!A$2:E$5049,4,FALSE)</f>
        <v>#N/A</v>
      </c>
      <c r="I39" s="68" t="str">
        <f>IFERROR(IF(F39=TRUE," ",H39),"Error")</f>
        <v> </v>
      </c>
      <c r="J39" s="7" t="str">
        <f>IFERROR(IF(F39=TRUE," ",G39),"Error")</f>
        <v> </v>
      </c>
      <c r="K39" s="71" t="e">
        <f>VLOOKUP(E39,'[1]Sub project code'!$A$2:F$45049,6,FALSE)</f>
        <v>#N/A</v>
      </c>
      <c r="L39" s="71" t="b">
        <f>ISBLANK(E39)</f>
        <v>1</v>
      </c>
      <c r="M39" s="71" t="str">
        <f>IFERROR(IF(L39=TRUE," ",K39),"Error")</f>
        <v> </v>
      </c>
      <c r="N39" s="11"/>
      <c r="O39" s="19"/>
      <c r="P39" s="59"/>
      <c r="Q39" s="7"/>
      <c r="R39" s="7" t="str">
        <f>IFERROR(IF(B39=TRUE," ",$D$3)," ")</f>
        <v> </v>
      </c>
      <c r="S39" s="10" t="b">
        <f>ISBLANK(E39)</f>
        <v>1</v>
      </c>
      <c r="T39" s="20" t="e">
        <f>VLOOKUP(E39,'[1]Sub project code'!$A$1:$E$5049,5,FALSE)</f>
        <v>#N/A</v>
      </c>
      <c r="U39" s="69" t="str">
        <f>IFERROR(IF(S39=TRUE," ",T39),"Error")</f>
        <v> </v>
      </c>
    </row>
    <row r="40" spans="1:21">
      <c r="A40" s="59"/>
      <c r="B40" s="10" t="b">
        <f>ISBLANK(A40)</f>
        <v>1</v>
      </c>
      <c r="C40" s="10" t="e">
        <f>VLOOKUP(A40,'[1]Account code - active'!A$2:C$446,2,FALSE)</f>
        <v>#N/A</v>
      </c>
      <c r="D40" s="7" t="str">
        <f>IFERROR(IF(B40=TRUE," ",C40),"Error")</f>
        <v> </v>
      </c>
      <c r="E40" s="59"/>
      <c r="F40" s="10" t="b">
        <f>ISBLANK(E40)</f>
        <v>1</v>
      </c>
      <c r="G40" s="10" t="e">
        <f>VLOOKUP(E40,'[1]Sub project code'!A$2:F$5049,3,FALSE)</f>
        <v>#N/A</v>
      </c>
      <c r="H40" s="20" t="e">
        <f>VLOOKUP(E40,'[1]Sub project code'!A$2:E$5049,4,FALSE)</f>
        <v>#N/A</v>
      </c>
      <c r="I40" s="68" t="str">
        <f>IFERROR(IF(F40=TRUE," ",H40),"Error")</f>
        <v> </v>
      </c>
      <c r="J40" s="7" t="str">
        <f>IFERROR(IF(F40=TRUE," ",G40),"Error")</f>
        <v> </v>
      </c>
      <c r="K40" s="71" t="e">
        <f>VLOOKUP(E40,'[1]Sub project code'!$A$2:F$45049,6,FALSE)</f>
        <v>#N/A</v>
      </c>
      <c r="L40" s="71" t="b">
        <f>ISBLANK(E40)</f>
        <v>1</v>
      </c>
      <c r="M40" s="71" t="str">
        <f>IFERROR(IF(L40=TRUE," ",K40),"Error")</f>
        <v> </v>
      </c>
      <c r="N40" s="11"/>
      <c r="O40" s="19"/>
      <c r="P40" s="59"/>
      <c r="Q40" s="7"/>
      <c r="R40" s="7" t="str">
        <f>IFERROR(IF(B40=TRUE," ",$D$3)," ")</f>
        <v> </v>
      </c>
      <c r="S40" s="10" t="b">
        <f>ISBLANK(E40)</f>
        <v>1</v>
      </c>
      <c r="T40" s="20" t="e">
        <f>VLOOKUP(E40,'[1]Sub project code'!$A$1:$E$5049,5,FALSE)</f>
        <v>#N/A</v>
      </c>
      <c r="U40" s="69" t="str">
        <f>IFERROR(IF(S40=TRUE," ",T40),"Error")</f>
        <v> </v>
      </c>
    </row>
    <row r="41" spans="1:21">
      <c r="A41" s="59"/>
      <c r="B41" s="10" t="b">
        <f>ISBLANK(A41)</f>
        <v>1</v>
      </c>
      <c r="C41" s="10" t="e">
        <f>VLOOKUP(A41,'[1]Account code - active'!A$2:C$446,2,FALSE)</f>
        <v>#N/A</v>
      </c>
      <c r="D41" s="7" t="str">
        <f>IFERROR(IF(B41=TRUE," ",C41),"Error")</f>
        <v> </v>
      </c>
      <c r="E41" s="59"/>
      <c r="F41" s="10" t="b">
        <f>ISBLANK(E41)</f>
        <v>1</v>
      </c>
      <c r="G41" s="10" t="e">
        <f>VLOOKUP(E41,'[1]Sub project code'!A$2:F$5049,3,FALSE)</f>
        <v>#N/A</v>
      </c>
      <c r="H41" s="20" t="e">
        <f>VLOOKUP(E41,'[1]Sub project code'!A$2:E$5049,4,FALSE)</f>
        <v>#N/A</v>
      </c>
      <c r="I41" s="68" t="str">
        <f>IFERROR(IF(F41=TRUE," ",H41),"Error")</f>
        <v> </v>
      </c>
      <c r="J41" s="7" t="str">
        <f>IFERROR(IF(F41=TRUE," ",G41),"Error")</f>
        <v> </v>
      </c>
      <c r="K41" s="71" t="e">
        <f>VLOOKUP(E41,'[1]Sub project code'!$A$2:F$45049,6,FALSE)</f>
        <v>#N/A</v>
      </c>
      <c r="L41" s="71" t="b">
        <f>ISBLANK(E41)</f>
        <v>1</v>
      </c>
      <c r="M41" s="71" t="str">
        <f>IFERROR(IF(L41=TRUE," ",K41),"Error")</f>
        <v> </v>
      </c>
      <c r="N41" s="11"/>
      <c r="O41" s="19"/>
      <c r="P41" s="59"/>
      <c r="Q41" s="7"/>
      <c r="R41" s="7" t="str">
        <f>IFERROR(IF(B41=TRUE," ",$D$3)," ")</f>
        <v> </v>
      </c>
      <c r="S41" s="10" t="b">
        <f>ISBLANK(E41)</f>
        <v>1</v>
      </c>
      <c r="T41" s="20" t="e">
        <f>VLOOKUP(E41,'[1]Sub project code'!$A$1:$E$5049,5,FALSE)</f>
        <v>#N/A</v>
      </c>
      <c r="U41" s="69" t="str">
        <f>IFERROR(IF(S41=TRUE," ",T41),"Error")</f>
        <v> </v>
      </c>
    </row>
    <row r="42" spans="1:21">
      <c r="A42" s="59"/>
      <c r="B42" s="10" t="b">
        <f>ISBLANK(A42)</f>
        <v>1</v>
      </c>
      <c r="C42" s="10" t="e">
        <f>VLOOKUP(A42,'[1]Account code - active'!A$2:C$446,2,FALSE)</f>
        <v>#N/A</v>
      </c>
      <c r="D42" s="7" t="str">
        <f>IFERROR(IF(B42=TRUE," ",C42),"Error")</f>
        <v> </v>
      </c>
      <c r="E42" s="59"/>
      <c r="F42" s="10" t="b">
        <f>ISBLANK(E42)</f>
        <v>1</v>
      </c>
      <c r="G42" s="10" t="e">
        <f>VLOOKUP(E42,'[1]Sub project code'!A$2:F$5049,3,FALSE)</f>
        <v>#N/A</v>
      </c>
      <c r="H42" s="20" t="e">
        <f>VLOOKUP(E42,'[1]Sub project code'!A$2:E$5049,4,FALSE)</f>
        <v>#N/A</v>
      </c>
      <c r="I42" s="68" t="str">
        <f>IFERROR(IF(F42=TRUE," ",H42),"Error")</f>
        <v> </v>
      </c>
      <c r="J42" s="7" t="str">
        <f>IFERROR(IF(F42=TRUE," ",G42),"Error")</f>
        <v> </v>
      </c>
      <c r="K42" s="71" t="e">
        <f>VLOOKUP(E42,'[1]Sub project code'!$A$2:F$45049,6,FALSE)</f>
        <v>#N/A</v>
      </c>
      <c r="L42" s="71" t="b">
        <f>ISBLANK(E42)</f>
        <v>1</v>
      </c>
      <c r="M42" s="71" t="str">
        <f>IFERROR(IF(L42=TRUE," ",K42),"Error")</f>
        <v> </v>
      </c>
      <c r="N42" s="11"/>
      <c r="O42" s="19"/>
      <c r="P42" s="59"/>
      <c r="Q42" s="7"/>
      <c r="R42" s="7" t="str">
        <f>IFERROR(IF(B42=TRUE," ",$D$3)," ")</f>
        <v> </v>
      </c>
      <c r="S42" s="10" t="b">
        <f>ISBLANK(E42)</f>
        <v>1</v>
      </c>
      <c r="T42" s="20" t="e">
        <f>VLOOKUP(E42,'[1]Sub project code'!$A$1:$E$5049,5,FALSE)</f>
        <v>#N/A</v>
      </c>
      <c r="U42" s="69" t="str">
        <f>IFERROR(IF(S42=TRUE," ",T42),"Error")</f>
        <v> </v>
      </c>
    </row>
    <row r="43" spans="1:21">
      <c r="A43" s="59"/>
      <c r="B43" s="10" t="b">
        <f>ISBLANK(A43)</f>
        <v>1</v>
      </c>
      <c r="C43" s="10" t="e">
        <f>VLOOKUP(A43,'[1]Account code - active'!A$2:C$446,2,FALSE)</f>
        <v>#N/A</v>
      </c>
      <c r="D43" s="7" t="str">
        <f>IFERROR(IF(B43=TRUE," ",C43),"Error")</f>
        <v> </v>
      </c>
      <c r="E43" s="59"/>
      <c r="F43" s="10" t="b">
        <f>ISBLANK(E43)</f>
        <v>1</v>
      </c>
      <c r="G43" s="10" t="e">
        <f>VLOOKUP(E43,'[1]Sub project code'!A$2:F$5049,3,FALSE)</f>
        <v>#N/A</v>
      </c>
      <c r="H43" s="20" t="e">
        <f>VLOOKUP(E43,'[1]Sub project code'!A$2:E$5049,4,FALSE)</f>
        <v>#N/A</v>
      </c>
      <c r="I43" s="68" t="str">
        <f>IFERROR(IF(F43=TRUE," ",H43),"Error")</f>
        <v> </v>
      </c>
      <c r="J43" s="7" t="str">
        <f>IFERROR(IF(F43=TRUE," ",G43),"Error")</f>
        <v> </v>
      </c>
      <c r="K43" s="71" t="e">
        <f>VLOOKUP(E43,'[1]Sub project code'!$A$2:F$45049,6,FALSE)</f>
        <v>#N/A</v>
      </c>
      <c r="L43" s="71" t="b">
        <f>ISBLANK(E43)</f>
        <v>1</v>
      </c>
      <c r="M43" s="71" t="str">
        <f>IFERROR(IF(L43=TRUE," ",K43),"Error")</f>
        <v> </v>
      </c>
      <c r="N43" s="11"/>
      <c r="O43" s="19"/>
      <c r="P43" s="59"/>
      <c r="Q43" s="7"/>
      <c r="R43" s="7" t="str">
        <f>IFERROR(IF(B43=TRUE," ",$D$3)," ")</f>
        <v> </v>
      </c>
      <c r="S43" s="10" t="b">
        <f>ISBLANK(E43)</f>
        <v>1</v>
      </c>
      <c r="T43" s="20" t="e">
        <f>VLOOKUP(E43,'[1]Sub project code'!$A$1:$E$5049,5,FALSE)</f>
        <v>#N/A</v>
      </c>
      <c r="U43" s="69" t="str">
        <f>IFERROR(IF(S43=TRUE," ",T43),"Error")</f>
        <v> </v>
      </c>
    </row>
    <row r="44" spans="1:21">
      <c r="A44" s="59"/>
      <c r="B44" s="10" t="b">
        <f>ISBLANK(A44)</f>
        <v>1</v>
      </c>
      <c r="C44" s="10" t="e">
        <f>VLOOKUP(A44,'[1]Account code - active'!A$2:C$446,2,FALSE)</f>
        <v>#N/A</v>
      </c>
      <c r="D44" s="7" t="str">
        <f>IFERROR(IF(B44=TRUE," ",C44),"Error")</f>
        <v> </v>
      </c>
      <c r="E44" s="59"/>
      <c r="F44" s="10" t="b">
        <f>ISBLANK(E44)</f>
        <v>1</v>
      </c>
      <c r="G44" s="10" t="e">
        <f>VLOOKUP(E44,'[1]Sub project code'!A$2:F$5049,3,FALSE)</f>
        <v>#N/A</v>
      </c>
      <c r="H44" s="20" t="e">
        <f>VLOOKUP(E44,'[1]Sub project code'!A$2:E$5049,4,FALSE)</f>
        <v>#N/A</v>
      </c>
      <c r="I44" s="68" t="str">
        <f>IFERROR(IF(F44=TRUE," ",H44),"Error")</f>
        <v> </v>
      </c>
      <c r="J44" s="7" t="str">
        <f>IFERROR(IF(F44=TRUE," ",G44),"Error")</f>
        <v> </v>
      </c>
      <c r="K44" s="71" t="e">
        <f>VLOOKUP(E44,'[1]Sub project code'!$A$2:F$45049,6,FALSE)</f>
        <v>#N/A</v>
      </c>
      <c r="L44" s="71" t="b">
        <f>ISBLANK(E44)</f>
        <v>1</v>
      </c>
      <c r="M44" s="71" t="str">
        <f>IFERROR(IF(L44=TRUE," ",K44),"Error")</f>
        <v> </v>
      </c>
      <c r="N44" s="11"/>
      <c r="O44" s="19"/>
      <c r="P44" s="59"/>
      <c r="Q44" s="7"/>
      <c r="R44" s="7" t="str">
        <f>IFERROR(IF(B44=TRUE," ",$D$3)," ")</f>
        <v> </v>
      </c>
      <c r="S44" s="10" t="b">
        <f>ISBLANK(E44)</f>
        <v>1</v>
      </c>
      <c r="T44" s="20" t="e">
        <f>VLOOKUP(E44,'[1]Sub project code'!$A$1:$E$5049,5,FALSE)</f>
        <v>#N/A</v>
      </c>
      <c r="U44" s="69" t="str">
        <f>IFERROR(IF(S44=TRUE," ",T44),"Error")</f>
        <v> </v>
      </c>
    </row>
    <row r="45" spans="1:21">
      <c r="A45" s="59"/>
      <c r="B45" s="10" t="b">
        <f>ISBLANK(A45)</f>
        <v>1</v>
      </c>
      <c r="C45" s="10" t="e">
        <f>VLOOKUP(A45,'[1]Account code - active'!A$2:C$446,2,FALSE)</f>
        <v>#N/A</v>
      </c>
      <c r="D45" s="7" t="str">
        <f>IFERROR(IF(B45=TRUE," ",C45),"Error")</f>
        <v> </v>
      </c>
      <c r="E45" s="59"/>
      <c r="F45" s="10" t="b">
        <f>ISBLANK(E45)</f>
        <v>1</v>
      </c>
      <c r="G45" s="10" t="e">
        <f>VLOOKUP(E45,'[1]Sub project code'!A$2:F$5049,3,FALSE)</f>
        <v>#N/A</v>
      </c>
      <c r="H45" s="20" t="e">
        <f>VLOOKUP(E45,'[1]Sub project code'!A$2:E$5049,4,FALSE)</f>
        <v>#N/A</v>
      </c>
      <c r="I45" s="68" t="str">
        <f>IFERROR(IF(F45=TRUE," ",H45),"Error")</f>
        <v> </v>
      </c>
      <c r="J45" s="7" t="str">
        <f>IFERROR(IF(F45=TRUE," ",G45),"Error")</f>
        <v> </v>
      </c>
      <c r="K45" s="71" t="e">
        <f>VLOOKUP(E45,'[1]Sub project code'!$A$2:F$45049,6,FALSE)</f>
        <v>#N/A</v>
      </c>
      <c r="L45" s="71" t="b">
        <f>ISBLANK(E45)</f>
        <v>1</v>
      </c>
      <c r="M45" s="71" t="str">
        <f>IFERROR(IF(L45=TRUE," ",K45),"Error")</f>
        <v> </v>
      </c>
      <c r="N45" s="11"/>
      <c r="O45" s="19"/>
      <c r="P45" s="59"/>
      <c r="Q45" s="7"/>
      <c r="R45" s="7" t="str">
        <f>IFERROR(IF(B45=TRUE," ",$D$3)," ")</f>
        <v> </v>
      </c>
      <c r="S45" s="10" t="b">
        <f>ISBLANK(E45)</f>
        <v>1</v>
      </c>
      <c r="T45" s="20" t="e">
        <f>VLOOKUP(E45,'[1]Sub project code'!$A$1:$E$5049,5,FALSE)</f>
        <v>#N/A</v>
      </c>
      <c r="U45" s="69" t="str">
        <f>IFERROR(IF(S45=TRUE," ",T45),"Error")</f>
        <v> </v>
      </c>
    </row>
    <row r="46" spans="1:21">
      <c r="A46" s="59"/>
      <c r="B46" s="10" t="b">
        <f>ISBLANK(A46)</f>
        <v>1</v>
      </c>
      <c r="C46" s="10" t="e">
        <f>VLOOKUP(A46,'[1]Account code - active'!A$2:C$446,2,FALSE)</f>
        <v>#N/A</v>
      </c>
      <c r="D46" s="7" t="str">
        <f>IFERROR(IF(B46=TRUE," ",C46),"Error")</f>
        <v> </v>
      </c>
      <c r="E46" s="59"/>
      <c r="F46" s="10" t="b">
        <f>ISBLANK(E46)</f>
        <v>1</v>
      </c>
      <c r="G46" s="10" t="e">
        <f>VLOOKUP(E46,'[1]Sub project code'!A$2:F$5049,3,FALSE)</f>
        <v>#N/A</v>
      </c>
      <c r="H46" s="20" t="e">
        <f>VLOOKUP(E46,'[1]Sub project code'!A$2:E$5049,4,FALSE)</f>
        <v>#N/A</v>
      </c>
      <c r="I46" s="68" t="str">
        <f>IFERROR(IF(F46=TRUE," ",H46),"Error")</f>
        <v> </v>
      </c>
      <c r="J46" s="7" t="str">
        <f>IFERROR(IF(F46=TRUE," ",G46),"Error")</f>
        <v> </v>
      </c>
      <c r="K46" s="71" t="e">
        <f>VLOOKUP(E46,'[1]Sub project code'!$A$2:F$45049,6,FALSE)</f>
        <v>#N/A</v>
      </c>
      <c r="L46" s="71" t="b">
        <f>ISBLANK(E46)</f>
        <v>1</v>
      </c>
      <c r="M46" s="71" t="str">
        <f>IFERROR(IF(L46=TRUE," ",K46),"Error")</f>
        <v> </v>
      </c>
      <c r="N46" s="11"/>
      <c r="O46" s="19"/>
      <c r="P46" s="59"/>
      <c r="Q46" s="7"/>
      <c r="R46" s="7" t="str">
        <f>IFERROR(IF(B46=TRUE," ",$D$3)," ")</f>
        <v> </v>
      </c>
      <c r="S46" s="10" t="b">
        <f>ISBLANK(E46)</f>
        <v>1</v>
      </c>
      <c r="T46" s="20" t="e">
        <f>VLOOKUP(E46,'[1]Sub project code'!$A$1:$E$5049,5,FALSE)</f>
        <v>#N/A</v>
      </c>
      <c r="U46" s="69" t="str">
        <f>IFERROR(IF(S46=TRUE," ",T46),"Error")</f>
        <v> </v>
      </c>
    </row>
    <row r="47" spans="1:21">
      <c r="A47" s="59"/>
      <c r="B47" s="10" t="b">
        <f>ISBLANK(A47)</f>
        <v>1</v>
      </c>
      <c r="C47" s="10" t="e">
        <f>VLOOKUP(A47,'[1]Account code - active'!A$2:C$446,2,FALSE)</f>
        <v>#N/A</v>
      </c>
      <c r="D47" s="7" t="str">
        <f>IFERROR(IF(B47=TRUE," ",C47),"Error")</f>
        <v> </v>
      </c>
      <c r="E47" s="59"/>
      <c r="F47" s="10" t="b">
        <f>ISBLANK(E47)</f>
        <v>1</v>
      </c>
      <c r="G47" s="10" t="e">
        <f>VLOOKUP(E47,'[1]Sub project code'!A$2:F$5049,3,FALSE)</f>
        <v>#N/A</v>
      </c>
      <c r="H47" s="20" t="e">
        <f>VLOOKUP(E47,'[1]Sub project code'!A$2:E$5049,4,FALSE)</f>
        <v>#N/A</v>
      </c>
      <c r="I47" s="68" t="str">
        <f>IFERROR(IF(F47=TRUE," ",H47),"Error")</f>
        <v> </v>
      </c>
      <c r="J47" s="7" t="str">
        <f>IFERROR(IF(F47=TRUE," ",G47),"Error")</f>
        <v> </v>
      </c>
      <c r="K47" s="71" t="e">
        <f>VLOOKUP(E47,'[1]Sub project code'!$A$2:F$45049,6,FALSE)</f>
        <v>#N/A</v>
      </c>
      <c r="L47" s="71" t="b">
        <f>ISBLANK(E47)</f>
        <v>1</v>
      </c>
      <c r="M47" s="71" t="str">
        <f>IFERROR(IF(L47=TRUE," ",K47),"Error")</f>
        <v> </v>
      </c>
      <c r="N47" s="11"/>
      <c r="O47" s="19"/>
      <c r="P47" s="59"/>
      <c r="Q47" s="7"/>
      <c r="R47" s="7" t="str">
        <f>IFERROR(IF(B47=TRUE," ",$D$3)," ")</f>
        <v> </v>
      </c>
      <c r="S47" s="10" t="b">
        <f>ISBLANK(E47)</f>
        <v>1</v>
      </c>
      <c r="T47" s="20" t="e">
        <f>VLOOKUP(E47,'[1]Sub project code'!$A$1:$E$5049,5,FALSE)</f>
        <v>#N/A</v>
      </c>
      <c r="U47" s="69" t="str">
        <f>IFERROR(IF(S47=TRUE," ",T47),"Error")</f>
        <v> </v>
      </c>
    </row>
    <row r="48" spans="1:21">
      <c r="A48" s="59"/>
      <c r="B48" s="10" t="b">
        <f>ISBLANK(A48)</f>
        <v>1</v>
      </c>
      <c r="C48" s="10" t="e">
        <f>VLOOKUP(A48,'[1]Account code - active'!A$2:C$446,2,FALSE)</f>
        <v>#N/A</v>
      </c>
      <c r="D48" s="7" t="str">
        <f>IFERROR(IF(B48=TRUE," ",C48),"Error")</f>
        <v> </v>
      </c>
      <c r="E48" s="59"/>
      <c r="F48" s="10" t="b">
        <f>ISBLANK(E48)</f>
        <v>1</v>
      </c>
      <c r="G48" s="10" t="e">
        <f>VLOOKUP(E48,'[1]Sub project code'!A$2:F$5049,3,FALSE)</f>
        <v>#N/A</v>
      </c>
      <c r="H48" s="20" t="e">
        <f>VLOOKUP(E48,'[1]Sub project code'!A$2:E$5049,4,FALSE)</f>
        <v>#N/A</v>
      </c>
      <c r="I48" s="68" t="str">
        <f>IFERROR(IF(F48=TRUE," ",H48),"Error")</f>
        <v> </v>
      </c>
      <c r="J48" s="7" t="str">
        <f>IFERROR(IF(F48=TRUE," ",G48),"Error")</f>
        <v> </v>
      </c>
      <c r="K48" s="71" t="e">
        <f>VLOOKUP(E48,'[1]Sub project code'!$A$2:F$45049,6,FALSE)</f>
        <v>#N/A</v>
      </c>
      <c r="L48" s="71" t="b">
        <f>ISBLANK(E48)</f>
        <v>1</v>
      </c>
      <c r="M48" s="71" t="str">
        <f>IFERROR(IF(L48=TRUE," ",K48),"Error")</f>
        <v> </v>
      </c>
      <c r="N48" s="11"/>
      <c r="O48" s="19"/>
      <c r="P48" s="59"/>
      <c r="Q48" s="7"/>
      <c r="R48" s="7" t="str">
        <f>IFERROR(IF(B48=TRUE," ",$D$3)," ")</f>
        <v> </v>
      </c>
      <c r="S48" s="10" t="b">
        <f>ISBLANK(E48)</f>
        <v>1</v>
      </c>
      <c r="T48" s="20" t="e">
        <f>VLOOKUP(E48,'[1]Sub project code'!$A$1:$E$5049,5,FALSE)</f>
        <v>#N/A</v>
      </c>
      <c r="U48" s="69" t="str">
        <f>IFERROR(IF(S48=TRUE," ",T48),"Error")</f>
        <v> </v>
      </c>
    </row>
    <row r="49" spans="1:21">
      <c r="A49" s="59"/>
      <c r="B49" s="10" t="b">
        <f>ISBLANK(A49)</f>
        <v>1</v>
      </c>
      <c r="C49" s="10" t="e">
        <f>VLOOKUP(A49,'[1]Account code - active'!A$2:C$446,2,FALSE)</f>
        <v>#N/A</v>
      </c>
      <c r="D49" s="7" t="str">
        <f>IFERROR(IF(B49=TRUE," ",C49),"Error")</f>
        <v> </v>
      </c>
      <c r="E49" s="59"/>
      <c r="F49" s="10" t="b">
        <f>ISBLANK(E49)</f>
        <v>1</v>
      </c>
      <c r="G49" s="10" t="e">
        <f>VLOOKUP(E49,'[1]Sub project code'!A$2:F$5049,3,FALSE)</f>
        <v>#N/A</v>
      </c>
      <c r="H49" s="20" t="e">
        <f>VLOOKUP(E49,'[1]Sub project code'!A$2:E$5049,4,FALSE)</f>
        <v>#N/A</v>
      </c>
      <c r="I49" s="68" t="str">
        <f>IFERROR(IF(F49=TRUE," ",H49),"Error")</f>
        <v> </v>
      </c>
      <c r="J49" s="7" t="str">
        <f>IFERROR(IF(F49=TRUE," ",G49),"Error")</f>
        <v> </v>
      </c>
      <c r="K49" s="71" t="e">
        <f>VLOOKUP(E49,'[1]Sub project code'!$A$2:F$45049,6,FALSE)</f>
        <v>#N/A</v>
      </c>
      <c r="L49" s="71" t="b">
        <f>ISBLANK(E49)</f>
        <v>1</v>
      </c>
      <c r="M49" s="71" t="str">
        <f>IFERROR(IF(L49=TRUE," ",K49),"Error")</f>
        <v> </v>
      </c>
      <c r="N49" s="11"/>
      <c r="O49" s="19"/>
      <c r="P49" s="59"/>
      <c r="Q49" s="7"/>
      <c r="R49" s="7" t="str">
        <f>IFERROR(IF(B49=TRUE," ",$D$3)," ")</f>
        <v> </v>
      </c>
      <c r="S49" s="10" t="b">
        <f>ISBLANK(E49)</f>
        <v>1</v>
      </c>
      <c r="T49" s="20" t="e">
        <f>VLOOKUP(E49,'[1]Sub project code'!$A$1:$E$5049,5,FALSE)</f>
        <v>#N/A</v>
      </c>
      <c r="U49" s="69" t="str">
        <f>IFERROR(IF(S49=TRUE," ",T49),"Error")</f>
        <v> </v>
      </c>
    </row>
    <row r="50" spans="1:21">
      <c r="A50" s="59"/>
      <c r="B50" s="10" t="b">
        <f>ISBLANK(A50)</f>
        <v>1</v>
      </c>
      <c r="C50" s="10" t="e">
        <f>VLOOKUP(A50,'[1]Account code - active'!A$2:C$446,2,FALSE)</f>
        <v>#N/A</v>
      </c>
      <c r="D50" s="7" t="str">
        <f>IFERROR(IF(B50=TRUE," ",C50),"Error")</f>
        <v> </v>
      </c>
      <c r="E50" s="59"/>
      <c r="F50" s="10" t="b">
        <f>ISBLANK(E50)</f>
        <v>1</v>
      </c>
      <c r="G50" s="10" t="e">
        <f>VLOOKUP(E50,'[1]Sub project code'!A$2:F$5049,3,FALSE)</f>
        <v>#N/A</v>
      </c>
      <c r="H50" s="20" t="e">
        <f>VLOOKUP(E50,'[1]Sub project code'!A$2:E$5049,4,FALSE)</f>
        <v>#N/A</v>
      </c>
      <c r="I50" s="68" t="str">
        <f>IFERROR(IF(F50=TRUE," ",H50),"Error")</f>
        <v> </v>
      </c>
      <c r="J50" s="7" t="str">
        <f>IFERROR(IF(F50=TRUE," ",G50),"Error")</f>
        <v> </v>
      </c>
      <c r="K50" s="71" t="e">
        <f>VLOOKUP(E50,'[1]Sub project code'!$A$2:F$45049,6,FALSE)</f>
        <v>#N/A</v>
      </c>
      <c r="L50" s="71" t="b">
        <f>ISBLANK(E50)</f>
        <v>1</v>
      </c>
      <c r="M50" s="71" t="str">
        <f>IFERROR(IF(L50=TRUE," ",K50),"Error")</f>
        <v> </v>
      </c>
      <c r="N50" s="11"/>
      <c r="O50" s="19"/>
      <c r="P50" s="59"/>
      <c r="Q50" s="7"/>
      <c r="R50" s="7" t="str">
        <f>IFERROR(IF(B50=TRUE," ",$D$3)," ")</f>
        <v> </v>
      </c>
      <c r="S50" s="10" t="b">
        <f>ISBLANK(E50)</f>
        <v>1</v>
      </c>
      <c r="T50" s="20" t="e">
        <f>VLOOKUP(E50,'[1]Sub project code'!$A$1:$E$5049,5,FALSE)</f>
        <v>#N/A</v>
      </c>
      <c r="U50" s="69" t="str">
        <f>IFERROR(IF(S50=TRUE," ",T50),"Error")</f>
        <v> </v>
      </c>
    </row>
    <row r="51" spans="1:21">
      <c r="A51" s="59"/>
      <c r="B51" s="10" t="b">
        <f>ISBLANK(A51)</f>
        <v>1</v>
      </c>
      <c r="C51" s="10" t="e">
        <f>VLOOKUP(A51,'[1]Account code - active'!A$2:C$446,2,FALSE)</f>
        <v>#N/A</v>
      </c>
      <c r="D51" s="7" t="str">
        <f>IFERROR(IF(B51=TRUE," ",C51),"Error")</f>
        <v> </v>
      </c>
      <c r="E51" s="59"/>
      <c r="F51" s="10" t="b">
        <f>ISBLANK(E51)</f>
        <v>1</v>
      </c>
      <c r="G51" s="10" t="e">
        <f>VLOOKUP(E51,'[1]Sub project code'!A$2:F$5049,3,FALSE)</f>
        <v>#N/A</v>
      </c>
      <c r="H51" s="20" t="e">
        <f>VLOOKUP(E51,'[1]Sub project code'!A$2:E$5049,4,FALSE)</f>
        <v>#N/A</v>
      </c>
      <c r="I51" s="68" t="str">
        <f>IFERROR(IF(F51=TRUE," ",H51),"Error")</f>
        <v> </v>
      </c>
      <c r="J51" s="7" t="str">
        <f>IFERROR(IF(F51=TRUE," ",G51),"Error")</f>
        <v> </v>
      </c>
      <c r="K51" s="71" t="e">
        <f>VLOOKUP(E51,'[1]Sub project code'!$A$2:F$45049,6,FALSE)</f>
        <v>#N/A</v>
      </c>
      <c r="L51" s="71" t="b">
        <f>ISBLANK(E51)</f>
        <v>1</v>
      </c>
      <c r="M51" s="71" t="str">
        <f>IFERROR(IF(L51=TRUE," ",K51),"Error")</f>
        <v> </v>
      </c>
      <c r="N51" s="11"/>
      <c r="O51" s="19"/>
      <c r="P51" s="59"/>
      <c r="Q51" s="7"/>
      <c r="R51" s="7" t="str">
        <f>IFERROR(IF(B51=TRUE," ",$D$3)," ")</f>
        <v> </v>
      </c>
      <c r="S51" s="10" t="b">
        <f>ISBLANK(E51)</f>
        <v>1</v>
      </c>
      <c r="T51" s="20" t="e">
        <f>VLOOKUP(E51,'[1]Sub project code'!$A$1:$E$5049,5,FALSE)</f>
        <v>#N/A</v>
      </c>
      <c r="U51" s="69" t="str">
        <f>IFERROR(IF(S51=TRUE," ",T51),"Error")</f>
        <v> </v>
      </c>
    </row>
    <row r="52" spans="1:21">
      <c r="A52" s="59"/>
      <c r="B52" s="10" t="b">
        <f>ISBLANK(A52)</f>
        <v>1</v>
      </c>
      <c r="C52" s="10" t="e">
        <f>VLOOKUP(A52,'[1]Account code - active'!A$2:C$446,2,FALSE)</f>
        <v>#N/A</v>
      </c>
      <c r="D52" s="7" t="str">
        <f>IFERROR(IF(B52=TRUE," ",C52),"Error")</f>
        <v> </v>
      </c>
      <c r="E52" s="59"/>
      <c r="F52" s="10" t="b">
        <f>ISBLANK(E52)</f>
        <v>1</v>
      </c>
      <c r="G52" s="10" t="e">
        <f>VLOOKUP(E52,'[1]Sub project code'!A$2:F$5049,3,FALSE)</f>
        <v>#N/A</v>
      </c>
      <c r="H52" s="20" t="e">
        <f>VLOOKUP(E52,'[1]Sub project code'!A$2:E$5049,4,FALSE)</f>
        <v>#N/A</v>
      </c>
      <c r="I52" s="68" t="str">
        <f>IFERROR(IF(F52=TRUE," ",H52),"Error")</f>
        <v> </v>
      </c>
      <c r="J52" s="7" t="str">
        <f>IFERROR(IF(F52=TRUE," ",G52),"Error")</f>
        <v> </v>
      </c>
      <c r="K52" s="71" t="e">
        <f>VLOOKUP(E52,'[1]Sub project code'!$A$2:F$45049,6,FALSE)</f>
        <v>#N/A</v>
      </c>
      <c r="L52" s="71" t="b">
        <f>ISBLANK(E52)</f>
        <v>1</v>
      </c>
      <c r="M52" s="71" t="str">
        <f>IFERROR(IF(L52=TRUE," ",K52),"Error")</f>
        <v> </v>
      </c>
      <c r="N52" s="11"/>
      <c r="O52" s="19"/>
      <c r="P52" s="59"/>
      <c r="Q52" s="7"/>
      <c r="R52" s="7" t="str">
        <f>IFERROR(IF(B52=TRUE," ",$D$3)," ")</f>
        <v> </v>
      </c>
      <c r="S52" s="10" t="b">
        <f>ISBLANK(E52)</f>
        <v>1</v>
      </c>
      <c r="T52" s="20" t="e">
        <f>VLOOKUP(E52,'[1]Sub project code'!$A$1:$E$5049,5,FALSE)</f>
        <v>#N/A</v>
      </c>
      <c r="U52" s="69" t="str">
        <f>IFERROR(IF(S52=TRUE," ",T52),"Error")</f>
        <v> </v>
      </c>
    </row>
    <row r="53" spans="1:21">
      <c r="A53" s="59"/>
      <c r="B53" s="10" t="b">
        <f>ISBLANK(A53)</f>
        <v>1</v>
      </c>
      <c r="C53" s="10" t="e">
        <f>VLOOKUP(A53,'[1]Account code - active'!A$2:C$446,2,FALSE)</f>
        <v>#N/A</v>
      </c>
      <c r="D53" s="7" t="str">
        <f>IFERROR(IF(B53=TRUE," ",C53),"Error")</f>
        <v> </v>
      </c>
      <c r="E53" s="59"/>
      <c r="F53" s="10" t="b">
        <f>ISBLANK(E53)</f>
        <v>1</v>
      </c>
      <c r="G53" s="10" t="e">
        <f>VLOOKUP(E53,'[1]Sub project code'!A$2:F$5049,3,FALSE)</f>
        <v>#N/A</v>
      </c>
      <c r="H53" s="20" t="e">
        <f>VLOOKUP(E53,'[1]Sub project code'!A$2:E$5049,4,FALSE)</f>
        <v>#N/A</v>
      </c>
      <c r="I53" s="68" t="str">
        <f>IFERROR(IF(F53=TRUE," ",H53),"Error")</f>
        <v> </v>
      </c>
      <c r="J53" s="7" t="str">
        <f>IFERROR(IF(F53=TRUE," ",G53),"Error")</f>
        <v> </v>
      </c>
      <c r="K53" s="71" t="e">
        <f>VLOOKUP(E53,'[1]Sub project code'!$A$2:F$45049,6,FALSE)</f>
        <v>#N/A</v>
      </c>
      <c r="L53" s="71" t="b">
        <f>ISBLANK(E53)</f>
        <v>1</v>
      </c>
      <c r="M53" s="71" t="str">
        <f>IFERROR(IF(L53=TRUE," ",K53),"Error")</f>
        <v> </v>
      </c>
      <c r="N53" s="11"/>
      <c r="O53" s="19"/>
      <c r="P53" s="59"/>
      <c r="Q53" s="7"/>
      <c r="R53" s="7" t="str">
        <f>IFERROR(IF(B53=TRUE," ",$D$3)," ")</f>
        <v> </v>
      </c>
      <c r="S53" s="10" t="b">
        <f>ISBLANK(E53)</f>
        <v>1</v>
      </c>
      <c r="T53" s="20" t="e">
        <f>VLOOKUP(E53,'[1]Sub project code'!$A$1:$E$5049,5,FALSE)</f>
        <v>#N/A</v>
      </c>
      <c r="U53" s="69" t="str">
        <f>IFERROR(IF(S53=TRUE," ",T53),"Error")</f>
        <v> </v>
      </c>
    </row>
    <row r="54" spans="1:21">
      <c r="A54" s="59"/>
      <c r="B54" s="10" t="b">
        <f>ISBLANK(A54)</f>
        <v>1</v>
      </c>
      <c r="C54" s="10" t="e">
        <f>VLOOKUP(A54,'[1]Account code - active'!A$2:C$446,2,FALSE)</f>
        <v>#N/A</v>
      </c>
      <c r="D54" s="7" t="str">
        <f>IFERROR(IF(B54=TRUE," ",C54),"Error")</f>
        <v> </v>
      </c>
      <c r="E54" s="59"/>
      <c r="F54" s="10" t="b">
        <f>ISBLANK(E54)</f>
        <v>1</v>
      </c>
      <c r="G54" s="10" t="e">
        <f>VLOOKUP(E54,'[1]Sub project code'!A$2:F$5049,3,FALSE)</f>
        <v>#N/A</v>
      </c>
      <c r="H54" s="20" t="e">
        <f>VLOOKUP(E54,'[1]Sub project code'!A$2:E$5049,4,FALSE)</f>
        <v>#N/A</v>
      </c>
      <c r="I54" s="68" t="str">
        <f>IFERROR(IF(F54=TRUE," ",H54),"Error")</f>
        <v> </v>
      </c>
      <c r="J54" s="7" t="str">
        <f>IFERROR(IF(F54=TRUE," ",G54),"Error")</f>
        <v> </v>
      </c>
      <c r="K54" s="71" t="e">
        <f>VLOOKUP(E54,'[1]Sub project code'!$A$2:F$45049,6,FALSE)</f>
        <v>#N/A</v>
      </c>
      <c r="L54" s="71" t="b">
        <f>ISBLANK(E54)</f>
        <v>1</v>
      </c>
      <c r="M54" s="71" t="str">
        <f>IFERROR(IF(L54=TRUE," ",K54),"Error")</f>
        <v> </v>
      </c>
      <c r="N54" s="11"/>
      <c r="O54" s="19"/>
      <c r="P54" s="59"/>
      <c r="Q54" s="7"/>
      <c r="R54" s="7" t="str">
        <f>IFERROR(IF(B54=TRUE," ",$D$3)," ")</f>
        <v> </v>
      </c>
      <c r="S54" s="10" t="b">
        <f>ISBLANK(E54)</f>
        <v>1</v>
      </c>
      <c r="T54" s="20" t="e">
        <f>VLOOKUP(E54,'[1]Sub project code'!$A$1:$E$5049,5,FALSE)</f>
        <v>#N/A</v>
      </c>
      <c r="U54" s="69" t="str">
        <f>IFERROR(IF(S54=TRUE," ",T54),"Error")</f>
        <v> </v>
      </c>
    </row>
    <row r="55" spans="1:21">
      <c r="A55" s="59"/>
      <c r="B55" s="10" t="b">
        <f>ISBLANK(A55)</f>
        <v>1</v>
      </c>
      <c r="C55" s="10" t="e">
        <f>VLOOKUP(A55,'[1]Account code - active'!A$2:C$446,2,FALSE)</f>
        <v>#N/A</v>
      </c>
      <c r="D55" s="7" t="str">
        <f>IFERROR(IF(B55=TRUE," ",C55),"Error")</f>
        <v> </v>
      </c>
      <c r="E55" s="59"/>
      <c r="F55" s="10" t="b">
        <f>ISBLANK(E55)</f>
        <v>1</v>
      </c>
      <c r="G55" s="10" t="e">
        <f>VLOOKUP(E55,'[1]Sub project code'!A$2:F$5049,3,FALSE)</f>
        <v>#N/A</v>
      </c>
      <c r="H55" s="20" t="e">
        <f>VLOOKUP(E55,'[1]Sub project code'!A$2:E$5049,4,FALSE)</f>
        <v>#N/A</v>
      </c>
      <c r="I55" s="68" t="str">
        <f>IFERROR(IF(F55=TRUE," ",H55),"Error")</f>
        <v> </v>
      </c>
      <c r="J55" s="7" t="str">
        <f>IFERROR(IF(F55=TRUE," ",G55),"Error")</f>
        <v> </v>
      </c>
      <c r="K55" s="71" t="e">
        <f>VLOOKUP(E55,'[1]Sub project code'!$A$2:F$45049,6,FALSE)</f>
        <v>#N/A</v>
      </c>
      <c r="L55" s="71" t="b">
        <f>ISBLANK(E55)</f>
        <v>1</v>
      </c>
      <c r="M55" s="71" t="str">
        <f>IFERROR(IF(L55=TRUE," ",K55),"Error")</f>
        <v> </v>
      </c>
      <c r="N55" s="11"/>
      <c r="O55" s="19"/>
      <c r="P55" s="59"/>
      <c r="Q55" s="7"/>
      <c r="R55" s="7" t="str">
        <f>IFERROR(IF(B55=TRUE," ",$D$3)," ")</f>
        <v> </v>
      </c>
      <c r="S55" s="10" t="b">
        <f>ISBLANK(E55)</f>
        <v>1</v>
      </c>
      <c r="T55" s="20" t="e">
        <f>VLOOKUP(E55,'[1]Sub project code'!$A$1:$E$5049,5,FALSE)</f>
        <v>#N/A</v>
      </c>
      <c r="U55" s="69" t="str">
        <f>IFERROR(IF(S55=TRUE," ",T55),"Error")</f>
        <v> </v>
      </c>
    </row>
    <row r="56" spans="1:21">
      <c r="A56" s="59"/>
      <c r="B56" s="10" t="b">
        <f>ISBLANK(A56)</f>
        <v>1</v>
      </c>
      <c r="C56" s="10" t="e">
        <f>VLOOKUP(A56,'[1]Account code - active'!A$2:C$446,2,FALSE)</f>
        <v>#N/A</v>
      </c>
      <c r="D56" s="7" t="str">
        <f>IFERROR(IF(B56=TRUE," ",C56),"Error")</f>
        <v> </v>
      </c>
      <c r="E56" s="59"/>
      <c r="F56" s="10" t="b">
        <f>ISBLANK(E56)</f>
        <v>1</v>
      </c>
      <c r="G56" s="10" t="e">
        <f>VLOOKUP(E56,'[1]Sub project code'!A$2:F$5049,3,FALSE)</f>
        <v>#N/A</v>
      </c>
      <c r="H56" s="20" t="e">
        <f>VLOOKUP(E56,'[1]Sub project code'!A$2:E$5049,4,FALSE)</f>
        <v>#N/A</v>
      </c>
      <c r="I56" s="68" t="str">
        <f>IFERROR(IF(F56=TRUE," ",H56),"Error")</f>
        <v> </v>
      </c>
      <c r="J56" s="7" t="str">
        <f>IFERROR(IF(F56=TRUE," ",G56),"Error")</f>
        <v> </v>
      </c>
      <c r="K56" s="71" t="e">
        <f>VLOOKUP(E56,'[1]Sub project code'!$A$2:F$45049,6,FALSE)</f>
        <v>#N/A</v>
      </c>
      <c r="L56" s="71" t="b">
        <f>ISBLANK(E56)</f>
        <v>1</v>
      </c>
      <c r="M56" s="71" t="str">
        <f>IFERROR(IF(L56=TRUE," ",K56),"Error")</f>
        <v> </v>
      </c>
      <c r="N56" s="11"/>
      <c r="O56" s="19"/>
      <c r="P56" s="59"/>
      <c r="Q56" s="7"/>
      <c r="R56" s="7" t="str">
        <f>IFERROR(IF(B56=TRUE," ",$D$3)," ")</f>
        <v> </v>
      </c>
      <c r="S56" s="10" t="b">
        <f>ISBLANK(E56)</f>
        <v>1</v>
      </c>
      <c r="T56" s="20" t="e">
        <f>VLOOKUP(E56,'[1]Sub project code'!$A$1:$E$5049,5,FALSE)</f>
        <v>#N/A</v>
      </c>
      <c r="U56" s="69" t="str">
        <f>IFERROR(IF(S56=TRUE," ",T56),"Error")</f>
        <v> </v>
      </c>
    </row>
    <row r="57" spans="1:21">
      <c r="A57" s="59"/>
      <c r="B57" s="10" t="b">
        <f>ISBLANK(A57)</f>
        <v>1</v>
      </c>
      <c r="C57" s="10" t="e">
        <f>VLOOKUP(A57,'[1]Account code - active'!A$2:C$446,2,FALSE)</f>
        <v>#N/A</v>
      </c>
      <c r="D57" s="7" t="str">
        <f>IFERROR(IF(B57=TRUE," ",C57),"Error")</f>
        <v> </v>
      </c>
      <c r="E57" s="59"/>
      <c r="F57" s="10" t="b">
        <f>ISBLANK(E57)</f>
        <v>1</v>
      </c>
      <c r="G57" s="10" t="e">
        <f>VLOOKUP(E57,'[1]Sub project code'!A$2:F$5049,3,FALSE)</f>
        <v>#N/A</v>
      </c>
      <c r="H57" s="20" t="e">
        <f>VLOOKUP(E57,'[1]Sub project code'!A$2:E$5049,4,FALSE)</f>
        <v>#N/A</v>
      </c>
      <c r="I57" s="68" t="str">
        <f>IFERROR(IF(F57=TRUE," ",H57),"Error")</f>
        <v> </v>
      </c>
      <c r="J57" s="7" t="str">
        <f>IFERROR(IF(F57=TRUE," ",G57),"Error")</f>
        <v> </v>
      </c>
      <c r="K57" s="71" t="e">
        <f>VLOOKUP(E57,'[1]Sub project code'!$A$2:F$45049,6,FALSE)</f>
        <v>#N/A</v>
      </c>
      <c r="L57" s="71" t="b">
        <f>ISBLANK(E57)</f>
        <v>1</v>
      </c>
      <c r="M57" s="71" t="str">
        <f>IFERROR(IF(L57=TRUE," ",K57),"Error")</f>
        <v> </v>
      </c>
      <c r="N57" s="11"/>
      <c r="O57" s="19"/>
      <c r="P57" s="59"/>
      <c r="Q57" s="7"/>
      <c r="R57" s="7" t="str">
        <f>IFERROR(IF(B57=TRUE," ",$D$3)," ")</f>
        <v> </v>
      </c>
      <c r="S57" s="10" t="b">
        <f>ISBLANK(E57)</f>
        <v>1</v>
      </c>
      <c r="T57" s="20" t="e">
        <f>VLOOKUP(E57,'[1]Sub project code'!$A$1:$E$5049,5,FALSE)</f>
        <v>#N/A</v>
      </c>
      <c r="U57" s="69" t="str">
        <f>IFERROR(IF(S57=TRUE," ",T57),"Error")</f>
        <v> </v>
      </c>
    </row>
    <row r="58" spans="1:21">
      <c r="A58" s="59"/>
      <c r="B58" s="10" t="b">
        <f>ISBLANK(A58)</f>
        <v>1</v>
      </c>
      <c r="C58" s="10" t="e">
        <f>VLOOKUP(A58,'[1]Account code - active'!A$2:C$446,2,FALSE)</f>
        <v>#N/A</v>
      </c>
      <c r="D58" s="7" t="str">
        <f>IFERROR(IF(B58=TRUE," ",C58),"Error")</f>
        <v> </v>
      </c>
      <c r="E58" s="59"/>
      <c r="F58" s="10" t="b">
        <f>ISBLANK(E58)</f>
        <v>1</v>
      </c>
      <c r="G58" s="10" t="e">
        <f>VLOOKUP(E58,'[1]Sub project code'!A$2:F$5049,3,FALSE)</f>
        <v>#N/A</v>
      </c>
      <c r="H58" s="20" t="e">
        <f>VLOOKUP(E58,'[1]Sub project code'!A$2:E$5049,4,FALSE)</f>
        <v>#N/A</v>
      </c>
      <c r="I58" s="68" t="str">
        <f>IFERROR(IF(F58=TRUE," ",H58),"Error")</f>
        <v> </v>
      </c>
      <c r="J58" s="7" t="str">
        <f>IFERROR(IF(F58=TRUE," ",G58),"Error")</f>
        <v> </v>
      </c>
      <c r="K58" s="71" t="e">
        <f>VLOOKUP(E58,'[1]Sub project code'!$A$2:F$45049,6,FALSE)</f>
        <v>#N/A</v>
      </c>
      <c r="L58" s="71" t="b">
        <f>ISBLANK(E58)</f>
        <v>1</v>
      </c>
      <c r="M58" s="71" t="str">
        <f>IFERROR(IF(L58=TRUE," ",K58),"Error")</f>
        <v> </v>
      </c>
      <c r="N58" s="11"/>
      <c r="O58" s="19"/>
      <c r="P58" s="59"/>
      <c r="Q58" s="7"/>
      <c r="R58" s="7" t="str">
        <f>IFERROR(IF(B58=TRUE," ",$D$3)," ")</f>
        <v> </v>
      </c>
      <c r="S58" s="10" t="b">
        <f>ISBLANK(E58)</f>
        <v>1</v>
      </c>
      <c r="T58" s="20" t="e">
        <f>VLOOKUP(E58,'[1]Sub project code'!$A$1:$E$5049,5,FALSE)</f>
        <v>#N/A</v>
      </c>
      <c r="U58" s="69" t="str">
        <f>IFERROR(IF(S58=TRUE," ",T58),"Error")</f>
        <v> </v>
      </c>
    </row>
    <row r="59" spans="1:21">
      <c r="A59" s="59"/>
      <c r="B59" s="10" t="b">
        <f>ISBLANK(A59)</f>
        <v>1</v>
      </c>
      <c r="C59" s="10" t="e">
        <f>VLOOKUP(A59,'[1]Account code - active'!A$2:C$446,2,FALSE)</f>
        <v>#N/A</v>
      </c>
      <c r="D59" s="7" t="str">
        <f>IFERROR(IF(B59=TRUE," ",C59),"Error")</f>
        <v> </v>
      </c>
      <c r="E59" s="59"/>
      <c r="F59" s="10" t="b">
        <f>ISBLANK(E59)</f>
        <v>1</v>
      </c>
      <c r="G59" s="10" t="e">
        <f>VLOOKUP(E59,'[1]Sub project code'!A$2:F$5049,3,FALSE)</f>
        <v>#N/A</v>
      </c>
      <c r="H59" s="20" t="e">
        <f>VLOOKUP(E59,'[1]Sub project code'!A$2:E$5049,4,FALSE)</f>
        <v>#N/A</v>
      </c>
      <c r="I59" s="68" t="str">
        <f>IFERROR(IF(F59=TRUE," ",H59),"Error")</f>
        <v> </v>
      </c>
      <c r="J59" s="7" t="str">
        <f>IFERROR(IF(F59=TRUE," ",G59),"Error")</f>
        <v> </v>
      </c>
      <c r="K59" s="71" t="e">
        <f>VLOOKUP(E59,'[1]Sub project code'!$A$2:F$45049,6,FALSE)</f>
        <v>#N/A</v>
      </c>
      <c r="L59" s="71" t="b">
        <f>ISBLANK(E59)</f>
        <v>1</v>
      </c>
      <c r="M59" s="71" t="str">
        <f>IFERROR(IF(L59=TRUE," ",K59),"Error")</f>
        <v> </v>
      </c>
      <c r="N59" s="11"/>
      <c r="O59" s="19"/>
      <c r="P59" s="59"/>
      <c r="Q59" s="7"/>
      <c r="R59" s="7" t="str">
        <f>IFERROR(IF(B59=TRUE," ",$D$3)," ")</f>
        <v> </v>
      </c>
      <c r="S59" s="10" t="b">
        <f>ISBLANK(E59)</f>
        <v>1</v>
      </c>
      <c r="T59" s="20" t="e">
        <f>VLOOKUP(E59,'[1]Sub project code'!$A$1:$E$5049,5,FALSE)</f>
        <v>#N/A</v>
      </c>
      <c r="U59" s="69" t="str">
        <f>IFERROR(IF(S59=TRUE," ",T59),"Error")</f>
        <v> </v>
      </c>
    </row>
    <row r="60" spans="1:21">
      <c r="A60" s="59"/>
      <c r="B60" s="10" t="b">
        <f>ISBLANK(A60)</f>
        <v>1</v>
      </c>
      <c r="C60" s="10" t="e">
        <f>VLOOKUP(A60,'[1]Account code - active'!A$2:C$446,2,FALSE)</f>
        <v>#N/A</v>
      </c>
      <c r="D60" s="7" t="str">
        <f>IFERROR(IF(B60=TRUE," ",C60),"Error")</f>
        <v> </v>
      </c>
      <c r="E60" s="59"/>
      <c r="F60" s="10" t="b">
        <f>ISBLANK(E60)</f>
        <v>1</v>
      </c>
      <c r="G60" s="10" t="e">
        <f>VLOOKUP(E60,'[1]Sub project code'!A$2:F$5049,3,FALSE)</f>
        <v>#N/A</v>
      </c>
      <c r="H60" s="20" t="e">
        <f>VLOOKUP(E60,'[1]Sub project code'!A$2:E$5049,4,FALSE)</f>
        <v>#N/A</v>
      </c>
      <c r="I60" s="68" t="str">
        <f>IFERROR(IF(F60=TRUE," ",H60),"Error")</f>
        <v> </v>
      </c>
      <c r="J60" s="7" t="str">
        <f>IFERROR(IF(F60=TRUE," ",G60),"Error")</f>
        <v> </v>
      </c>
      <c r="K60" s="71" t="e">
        <f>VLOOKUP(E60,'[1]Sub project code'!$A$2:F$45049,6,FALSE)</f>
        <v>#N/A</v>
      </c>
      <c r="L60" s="71" t="b">
        <f>ISBLANK(E60)</f>
        <v>1</v>
      </c>
      <c r="M60" s="71" t="str">
        <f>IFERROR(IF(L60=TRUE," ",K60),"Error")</f>
        <v> </v>
      </c>
      <c r="N60" s="11"/>
      <c r="O60" s="19"/>
      <c r="P60" s="59"/>
      <c r="Q60" s="7"/>
      <c r="R60" s="7" t="str">
        <f>IFERROR(IF(B60=TRUE," ",$D$3)," ")</f>
        <v> </v>
      </c>
      <c r="S60" s="10" t="b">
        <f>ISBLANK(E60)</f>
        <v>1</v>
      </c>
      <c r="T60" s="20" t="e">
        <f>VLOOKUP(E60,'[1]Sub project code'!$A$1:$E$5049,5,FALSE)</f>
        <v>#N/A</v>
      </c>
      <c r="U60" s="69" t="str">
        <f>IFERROR(IF(S60=TRUE," ",T60),"Error")</f>
        <v> </v>
      </c>
    </row>
    <row r="61" spans="1:21">
      <c r="A61" s="59"/>
      <c r="B61" s="10" t="b">
        <f>ISBLANK(A61)</f>
        <v>1</v>
      </c>
      <c r="C61" s="10" t="e">
        <f>VLOOKUP(A61,'[1]Account code - active'!A$2:C$446,2,FALSE)</f>
        <v>#N/A</v>
      </c>
      <c r="D61" s="7" t="str">
        <f>IFERROR(IF(B61=TRUE," ",C61),"Error")</f>
        <v> </v>
      </c>
      <c r="E61" s="59"/>
      <c r="F61" s="10" t="b">
        <f>ISBLANK(E61)</f>
        <v>1</v>
      </c>
      <c r="G61" s="10" t="e">
        <f>VLOOKUP(E61,'[1]Sub project code'!A$2:F$5049,3,FALSE)</f>
        <v>#N/A</v>
      </c>
      <c r="H61" s="20" t="e">
        <f>VLOOKUP(E61,'[1]Sub project code'!A$2:E$5049,4,FALSE)</f>
        <v>#N/A</v>
      </c>
      <c r="I61" s="68" t="str">
        <f>IFERROR(IF(F61=TRUE," ",H61),"Error")</f>
        <v> </v>
      </c>
      <c r="J61" s="7" t="str">
        <f>IFERROR(IF(F61=TRUE," ",G61),"Error")</f>
        <v> </v>
      </c>
      <c r="K61" s="71" t="e">
        <f>VLOOKUP(E61,'[1]Sub project code'!$A$2:F$45049,6,FALSE)</f>
        <v>#N/A</v>
      </c>
      <c r="L61" s="71" t="b">
        <f>ISBLANK(E61)</f>
        <v>1</v>
      </c>
      <c r="M61" s="71" t="str">
        <f>IFERROR(IF(L61=TRUE," ",K61),"Error")</f>
        <v> </v>
      </c>
      <c r="N61" s="11"/>
      <c r="O61" s="19"/>
      <c r="P61" s="59"/>
      <c r="Q61" s="7"/>
      <c r="R61" s="7" t="str">
        <f>IFERROR(IF(B61=TRUE," ",$D$3)," ")</f>
        <v> </v>
      </c>
      <c r="S61" s="10" t="b">
        <f>ISBLANK(E61)</f>
        <v>1</v>
      </c>
      <c r="T61" s="20" t="e">
        <f>VLOOKUP(E61,'[1]Sub project code'!$A$1:$E$5049,5,FALSE)</f>
        <v>#N/A</v>
      </c>
      <c r="U61" s="69" t="str">
        <f>IFERROR(IF(S61=TRUE," ",T61),"Error")</f>
        <v> </v>
      </c>
    </row>
    <row r="62" spans="1:21">
      <c r="A62" s="59"/>
      <c r="B62" s="10" t="b">
        <f>ISBLANK(A62)</f>
        <v>1</v>
      </c>
      <c r="C62" s="10" t="e">
        <f>VLOOKUP(A62,'[1]Account code - active'!A$2:C$446,2,FALSE)</f>
        <v>#N/A</v>
      </c>
      <c r="D62" s="7" t="str">
        <f>IFERROR(IF(B62=TRUE," ",C62),"Error")</f>
        <v> </v>
      </c>
      <c r="E62" s="59"/>
      <c r="F62" s="10" t="b">
        <f>ISBLANK(E62)</f>
        <v>1</v>
      </c>
      <c r="G62" s="10" t="e">
        <f>VLOOKUP(E62,'[1]Sub project code'!A$2:F$5049,3,FALSE)</f>
        <v>#N/A</v>
      </c>
      <c r="H62" s="20" t="e">
        <f>VLOOKUP(E62,'[1]Sub project code'!A$2:E$5049,4,FALSE)</f>
        <v>#N/A</v>
      </c>
      <c r="I62" s="68" t="str">
        <f>IFERROR(IF(F62=TRUE," ",H62),"Error")</f>
        <v> </v>
      </c>
      <c r="J62" s="7" t="str">
        <f>IFERROR(IF(F62=TRUE," ",G62),"Error")</f>
        <v> </v>
      </c>
      <c r="K62" s="71" t="e">
        <f>VLOOKUP(E62,'[1]Sub project code'!$A$2:F$45049,6,FALSE)</f>
        <v>#N/A</v>
      </c>
      <c r="L62" s="71" t="b">
        <f>ISBLANK(E62)</f>
        <v>1</v>
      </c>
      <c r="M62" s="71" t="str">
        <f>IFERROR(IF(L62=TRUE," ",K62),"Error")</f>
        <v> </v>
      </c>
      <c r="N62" s="11"/>
      <c r="O62" s="19"/>
      <c r="P62" s="59"/>
      <c r="Q62" s="7"/>
      <c r="R62" s="7" t="str">
        <f>IFERROR(IF(B62=TRUE," ",$D$3)," ")</f>
        <v> </v>
      </c>
      <c r="S62" s="10" t="b">
        <f>ISBLANK(E62)</f>
        <v>1</v>
      </c>
      <c r="T62" s="20" t="e">
        <f>VLOOKUP(E62,'[1]Sub project code'!$A$1:$E$5049,5,FALSE)</f>
        <v>#N/A</v>
      </c>
      <c r="U62" s="69" t="str">
        <f>IFERROR(IF(S62=TRUE," ",T62),"Error")</f>
        <v> </v>
      </c>
    </row>
    <row r="63" spans="1:21">
      <c r="A63" s="59"/>
      <c r="B63" s="10" t="b">
        <f>ISBLANK(A63)</f>
        <v>1</v>
      </c>
      <c r="C63" s="10" t="e">
        <f>VLOOKUP(A63,'[1]Account code - active'!A$2:C$446,2,FALSE)</f>
        <v>#N/A</v>
      </c>
      <c r="D63" s="7" t="str">
        <f>IFERROR(IF(B63=TRUE," ",C63),"Error")</f>
        <v> </v>
      </c>
      <c r="E63" s="59"/>
      <c r="F63" s="10" t="b">
        <f>ISBLANK(E63)</f>
        <v>1</v>
      </c>
      <c r="G63" s="10" t="e">
        <f>VLOOKUP(E63,'[1]Sub project code'!A$2:F$5049,3,FALSE)</f>
        <v>#N/A</v>
      </c>
      <c r="H63" s="20" t="e">
        <f>VLOOKUP(E63,'[1]Sub project code'!A$2:E$5049,4,FALSE)</f>
        <v>#N/A</v>
      </c>
      <c r="I63" s="68" t="str">
        <f>IFERROR(IF(F63=TRUE," ",H63),"Error")</f>
        <v> </v>
      </c>
      <c r="J63" s="7" t="str">
        <f>IFERROR(IF(F63=TRUE," ",G63),"Error")</f>
        <v> </v>
      </c>
      <c r="K63" s="71" t="e">
        <f>VLOOKUP(E63,'[1]Sub project code'!$A$2:F$45049,6,FALSE)</f>
        <v>#N/A</v>
      </c>
      <c r="L63" s="71" t="b">
        <f>ISBLANK(E63)</f>
        <v>1</v>
      </c>
      <c r="M63" s="71" t="str">
        <f>IFERROR(IF(L63=TRUE," ",K63),"Error")</f>
        <v> </v>
      </c>
      <c r="N63" s="11"/>
      <c r="O63" s="19"/>
      <c r="P63" s="59"/>
      <c r="Q63" s="7"/>
      <c r="R63" s="7" t="str">
        <f>IFERROR(IF(B63=TRUE," ",$D$3)," ")</f>
        <v> </v>
      </c>
      <c r="S63" s="10" t="b">
        <f>ISBLANK(E63)</f>
        <v>1</v>
      </c>
      <c r="T63" s="20" t="e">
        <f>VLOOKUP(E63,'[1]Sub project code'!$A$1:$E$5049,5,FALSE)</f>
        <v>#N/A</v>
      </c>
      <c r="U63" s="69" t="str">
        <f>IFERROR(IF(S63=TRUE," ",T63),"Error")</f>
        <v> </v>
      </c>
    </row>
    <row r="64" spans="1:21">
      <c r="A64" s="59"/>
      <c r="B64" s="10" t="b">
        <f>ISBLANK(A64)</f>
        <v>1</v>
      </c>
      <c r="C64" s="10" t="e">
        <f>VLOOKUP(A64,'[1]Account code - active'!A$2:C$446,2,FALSE)</f>
        <v>#N/A</v>
      </c>
      <c r="D64" s="7" t="str">
        <f>IFERROR(IF(B64=TRUE," ",C64),"Error")</f>
        <v> </v>
      </c>
      <c r="E64" s="59"/>
      <c r="F64" s="10" t="b">
        <f>ISBLANK(E64)</f>
        <v>1</v>
      </c>
      <c r="G64" s="10" t="e">
        <f>VLOOKUP(E64,'[1]Sub project code'!A$2:F$5049,3,FALSE)</f>
        <v>#N/A</v>
      </c>
      <c r="H64" s="20" t="e">
        <f>VLOOKUP(E64,'[1]Sub project code'!A$2:E$5049,4,FALSE)</f>
        <v>#N/A</v>
      </c>
      <c r="I64" s="68" t="str">
        <f>IFERROR(IF(F64=TRUE," ",H64),"Error")</f>
        <v> </v>
      </c>
      <c r="J64" s="7" t="str">
        <f>IFERROR(IF(F64=TRUE," ",G64),"Error")</f>
        <v> </v>
      </c>
      <c r="K64" s="71" t="e">
        <f>VLOOKUP(E64,'[1]Sub project code'!$A$2:F$45049,6,FALSE)</f>
        <v>#N/A</v>
      </c>
      <c r="L64" s="71" t="b">
        <f>ISBLANK(E64)</f>
        <v>1</v>
      </c>
      <c r="M64" s="71" t="str">
        <f>IFERROR(IF(L64=TRUE," ",K64),"Error")</f>
        <v> </v>
      </c>
      <c r="N64" s="11"/>
      <c r="O64" s="19"/>
      <c r="P64" s="59"/>
      <c r="Q64" s="7"/>
      <c r="R64" s="7" t="str">
        <f>IFERROR(IF(B64=TRUE," ",$D$3)," ")</f>
        <v> </v>
      </c>
      <c r="S64" s="10" t="b">
        <f>ISBLANK(E64)</f>
        <v>1</v>
      </c>
      <c r="T64" s="20" t="e">
        <f>VLOOKUP(E64,'[1]Sub project code'!$A$1:$E$5049,5,FALSE)</f>
        <v>#N/A</v>
      </c>
      <c r="U64" s="69" t="str">
        <f>IFERROR(IF(S64=TRUE," ",T64),"Error")</f>
        <v> </v>
      </c>
    </row>
    <row r="65" spans="1:21">
      <c r="A65" s="59"/>
      <c r="B65" s="10" t="b">
        <f>ISBLANK(A65)</f>
        <v>1</v>
      </c>
      <c r="C65" s="10" t="e">
        <f>VLOOKUP(A65,'[1]Account code - active'!A$2:C$446,2,FALSE)</f>
        <v>#N/A</v>
      </c>
      <c r="D65" s="7" t="str">
        <f>IFERROR(IF(B65=TRUE," ",C65),"Error")</f>
        <v> </v>
      </c>
      <c r="E65" s="59"/>
      <c r="F65" s="10" t="b">
        <f>ISBLANK(E65)</f>
        <v>1</v>
      </c>
      <c r="G65" s="10" t="e">
        <f>VLOOKUP(E65,'[1]Sub project code'!A$2:F$5049,3,FALSE)</f>
        <v>#N/A</v>
      </c>
      <c r="H65" s="20" t="e">
        <f>VLOOKUP(E65,'[1]Sub project code'!A$2:E$5049,4,FALSE)</f>
        <v>#N/A</v>
      </c>
      <c r="I65" s="68" t="str">
        <f>IFERROR(IF(F65=TRUE," ",H65),"Error")</f>
        <v> </v>
      </c>
      <c r="J65" s="7" t="str">
        <f>IFERROR(IF(F65=TRUE," ",G65),"Error")</f>
        <v> </v>
      </c>
      <c r="K65" s="71" t="e">
        <f>VLOOKUP(E65,'[1]Sub project code'!$A$2:F$45049,6,FALSE)</f>
        <v>#N/A</v>
      </c>
      <c r="L65" s="71" t="b">
        <f>ISBLANK(E65)</f>
        <v>1</v>
      </c>
      <c r="M65" s="71" t="str">
        <f>IFERROR(IF(L65=TRUE," ",K65),"Error")</f>
        <v> </v>
      </c>
      <c r="N65" s="11"/>
      <c r="O65" s="19"/>
      <c r="P65" s="59"/>
      <c r="Q65" s="7"/>
      <c r="R65" s="7" t="str">
        <f>IFERROR(IF(B65=TRUE," ",$D$3)," ")</f>
        <v> </v>
      </c>
      <c r="S65" s="10" t="b">
        <f>ISBLANK(E65)</f>
        <v>1</v>
      </c>
      <c r="T65" s="20" t="e">
        <f>VLOOKUP(E65,'[1]Sub project code'!$A$1:$E$5049,5,FALSE)</f>
        <v>#N/A</v>
      </c>
      <c r="U65" s="69" t="str">
        <f>IFERROR(IF(S65=TRUE," ",T65),"Error")</f>
        <v> </v>
      </c>
    </row>
    <row r="66" spans="1:21">
      <c r="A66" s="59"/>
      <c r="B66" s="10" t="b">
        <f>ISBLANK(A66)</f>
        <v>1</v>
      </c>
      <c r="C66" s="10" t="e">
        <f>VLOOKUP(A66,'[1]Account code - active'!A$2:C$446,2,FALSE)</f>
        <v>#N/A</v>
      </c>
      <c r="D66" s="7" t="str">
        <f>IFERROR(IF(B66=TRUE," ",C66),"Error")</f>
        <v> </v>
      </c>
      <c r="E66" s="59"/>
      <c r="F66" s="10" t="b">
        <f>ISBLANK(E66)</f>
        <v>1</v>
      </c>
      <c r="G66" s="10" t="e">
        <f>VLOOKUP(E66,'[1]Sub project code'!A$2:F$5049,3,FALSE)</f>
        <v>#N/A</v>
      </c>
      <c r="H66" s="20" t="e">
        <f>VLOOKUP(E66,'[1]Sub project code'!A$2:E$5049,4,FALSE)</f>
        <v>#N/A</v>
      </c>
      <c r="I66" s="68" t="str">
        <f>IFERROR(IF(F66=TRUE," ",H66),"Error")</f>
        <v> </v>
      </c>
      <c r="J66" s="7" t="str">
        <f>IFERROR(IF(F66=TRUE," ",G66),"Error")</f>
        <v> </v>
      </c>
      <c r="K66" s="71" t="e">
        <f>VLOOKUP(E66,'[1]Sub project code'!$A$2:F$45049,6,FALSE)</f>
        <v>#N/A</v>
      </c>
      <c r="L66" s="71" t="b">
        <f>ISBLANK(E66)</f>
        <v>1</v>
      </c>
      <c r="M66" s="71" t="str">
        <f>IFERROR(IF(L66=TRUE," ",K66),"Error")</f>
        <v> </v>
      </c>
      <c r="N66" s="11"/>
      <c r="O66" s="19"/>
      <c r="P66" s="59"/>
      <c r="Q66" s="7"/>
      <c r="R66" s="7" t="str">
        <f>IFERROR(IF(B66=TRUE," ",$D$3)," ")</f>
        <v> </v>
      </c>
      <c r="S66" s="10" t="b">
        <f>ISBLANK(E66)</f>
        <v>1</v>
      </c>
      <c r="T66" s="20" t="e">
        <f>VLOOKUP(E66,'[1]Sub project code'!$A$1:$E$5049,5,FALSE)</f>
        <v>#N/A</v>
      </c>
      <c r="U66" s="69" t="str">
        <f>IFERROR(IF(S66=TRUE," ",T66),"Error")</f>
        <v> </v>
      </c>
    </row>
    <row r="67" spans="1:21">
      <c r="A67" s="59"/>
      <c r="B67" s="10" t="b">
        <f>ISBLANK(A67)</f>
        <v>1</v>
      </c>
      <c r="C67" s="10" t="e">
        <f>VLOOKUP(A67,'[1]Account code - active'!A$2:C$446,2,FALSE)</f>
        <v>#N/A</v>
      </c>
      <c r="D67" s="7" t="str">
        <f>IFERROR(IF(B67=TRUE," ",C67),"Error")</f>
        <v> </v>
      </c>
      <c r="E67" s="59"/>
      <c r="F67" s="10" t="b">
        <f>ISBLANK(E67)</f>
        <v>1</v>
      </c>
      <c r="G67" s="10" t="e">
        <f>VLOOKUP(E67,'[1]Sub project code'!A$2:F$5049,3,FALSE)</f>
        <v>#N/A</v>
      </c>
      <c r="H67" s="20" t="e">
        <f>VLOOKUP(E67,'[1]Sub project code'!A$2:E$5049,4,FALSE)</f>
        <v>#N/A</v>
      </c>
      <c r="I67" s="68" t="str">
        <f>IFERROR(IF(F67=TRUE," ",H67),"Error")</f>
        <v> </v>
      </c>
      <c r="J67" s="7" t="str">
        <f>IFERROR(IF(F67=TRUE," ",G67),"Error")</f>
        <v> </v>
      </c>
      <c r="K67" s="71" t="e">
        <f>VLOOKUP(E67,'[1]Sub project code'!$A$2:F$45049,6,FALSE)</f>
        <v>#N/A</v>
      </c>
      <c r="L67" s="71" t="b">
        <f>ISBLANK(E67)</f>
        <v>1</v>
      </c>
      <c r="M67" s="71" t="str">
        <f>IFERROR(IF(L67=TRUE," ",K67),"Error")</f>
        <v> </v>
      </c>
      <c r="N67" s="11"/>
      <c r="O67" s="19"/>
      <c r="P67" s="59"/>
      <c r="Q67" s="7"/>
      <c r="R67" s="7" t="str">
        <f>IFERROR(IF(B67=TRUE," ",$D$3)," ")</f>
        <v> </v>
      </c>
      <c r="S67" s="10" t="b">
        <f>ISBLANK(E67)</f>
        <v>1</v>
      </c>
      <c r="T67" s="20" t="e">
        <f>VLOOKUP(E67,'[1]Sub project code'!$A$1:$E$5049,5,FALSE)</f>
        <v>#N/A</v>
      </c>
      <c r="U67" s="69" t="str">
        <f>IFERROR(IF(S67=TRUE," ",T67),"Error")</f>
        <v> </v>
      </c>
    </row>
    <row r="68" spans="1:21">
      <c r="A68" s="59"/>
      <c r="B68" s="10" t="b">
        <f>ISBLANK(A68)</f>
        <v>1</v>
      </c>
      <c r="C68" s="10" t="e">
        <f>VLOOKUP(A68,'[1]Account code - active'!A$2:C$446,2,FALSE)</f>
        <v>#N/A</v>
      </c>
      <c r="D68" s="7" t="str">
        <f>IFERROR(IF(B68=TRUE," ",C68),"Error")</f>
        <v> </v>
      </c>
      <c r="E68" s="59"/>
      <c r="F68" s="10" t="b">
        <f>ISBLANK(E68)</f>
        <v>1</v>
      </c>
      <c r="G68" s="10" t="e">
        <f>VLOOKUP(E68,'[1]Sub project code'!A$2:F$5049,3,FALSE)</f>
        <v>#N/A</v>
      </c>
      <c r="H68" s="20" t="e">
        <f>VLOOKUP(E68,'[1]Sub project code'!A$2:E$5049,4,FALSE)</f>
        <v>#N/A</v>
      </c>
      <c r="I68" s="68" t="str">
        <f>IFERROR(IF(F68=TRUE," ",H68),"Error")</f>
        <v> </v>
      </c>
      <c r="J68" s="7" t="str">
        <f>IFERROR(IF(F68=TRUE," ",G68),"Error")</f>
        <v> </v>
      </c>
      <c r="K68" s="71" t="e">
        <f>VLOOKUP(E68,'[1]Sub project code'!$A$2:F$45049,6,FALSE)</f>
        <v>#N/A</v>
      </c>
      <c r="L68" s="71" t="b">
        <f>ISBLANK(E68)</f>
        <v>1</v>
      </c>
      <c r="M68" s="71" t="str">
        <f>IFERROR(IF(L68=TRUE," ",K68),"Error")</f>
        <v> </v>
      </c>
      <c r="N68" s="11"/>
      <c r="O68" s="19"/>
      <c r="P68" s="59"/>
      <c r="Q68" s="7"/>
      <c r="R68" s="7" t="str">
        <f>IFERROR(IF(B68=TRUE," ",$D$3)," ")</f>
        <v> </v>
      </c>
      <c r="S68" s="10" t="b">
        <f>ISBLANK(E68)</f>
        <v>1</v>
      </c>
      <c r="T68" s="20" t="e">
        <f>VLOOKUP(E68,'[1]Sub project code'!$A$1:$E$5049,5,FALSE)</f>
        <v>#N/A</v>
      </c>
      <c r="U68" s="69" t="str">
        <f>IFERROR(IF(S68=TRUE," ",T68),"Error")</f>
        <v> </v>
      </c>
    </row>
    <row r="69" spans="1:21">
      <c r="A69" s="59"/>
      <c r="B69" s="10" t="b">
        <f>ISBLANK(A69)</f>
        <v>1</v>
      </c>
      <c r="C69" s="10" t="e">
        <f>VLOOKUP(A69,'[1]Account code - active'!A$2:C$446,2,FALSE)</f>
        <v>#N/A</v>
      </c>
      <c r="D69" s="7" t="str">
        <f>IFERROR(IF(B69=TRUE," ",C69),"Error")</f>
        <v> </v>
      </c>
      <c r="E69" s="59"/>
      <c r="F69" s="10" t="b">
        <f>ISBLANK(E69)</f>
        <v>1</v>
      </c>
      <c r="G69" s="10" t="e">
        <f>VLOOKUP(E69,'[1]Sub project code'!A$2:F$5049,3,FALSE)</f>
        <v>#N/A</v>
      </c>
      <c r="H69" s="20" t="e">
        <f>VLOOKUP(E69,'[1]Sub project code'!A$2:E$5049,4,FALSE)</f>
        <v>#N/A</v>
      </c>
      <c r="I69" s="68" t="str">
        <f>IFERROR(IF(F69=TRUE," ",H69),"Error")</f>
        <v> </v>
      </c>
      <c r="J69" s="7" t="str">
        <f>IFERROR(IF(F69=TRUE," ",G69),"Error")</f>
        <v> </v>
      </c>
      <c r="K69" s="71" t="e">
        <f>VLOOKUP(E69,'[1]Sub project code'!$A$2:F$45049,6,FALSE)</f>
        <v>#N/A</v>
      </c>
      <c r="L69" s="71" t="b">
        <f>ISBLANK(E69)</f>
        <v>1</v>
      </c>
      <c r="M69" s="71" t="str">
        <f>IFERROR(IF(L69=TRUE," ",K69),"Error")</f>
        <v> </v>
      </c>
      <c r="N69" s="11"/>
      <c r="O69" s="19"/>
      <c r="P69" s="59"/>
      <c r="Q69" s="7"/>
      <c r="R69" s="7" t="str">
        <f>IFERROR(IF(B69=TRUE," ",$D$3)," ")</f>
        <v> </v>
      </c>
      <c r="S69" s="10" t="b">
        <f>ISBLANK(E69)</f>
        <v>1</v>
      </c>
      <c r="T69" s="20" t="e">
        <f>VLOOKUP(E69,'[1]Sub project code'!$A$1:$E$5049,5,FALSE)</f>
        <v>#N/A</v>
      </c>
      <c r="U69" s="69" t="str">
        <f>IFERROR(IF(S69=TRUE," ",T69),"Error")</f>
        <v> </v>
      </c>
    </row>
    <row r="70" spans="1:21">
      <c r="A70" s="59"/>
      <c r="B70" s="10" t="b">
        <f>ISBLANK(A70)</f>
        <v>1</v>
      </c>
      <c r="C70" s="10" t="e">
        <f>VLOOKUP(A70,'[1]Account code - active'!A$2:C$446,2,FALSE)</f>
        <v>#N/A</v>
      </c>
      <c r="D70" s="7" t="str">
        <f>IFERROR(IF(B70=TRUE," ",C70),"Error")</f>
        <v> </v>
      </c>
      <c r="E70" s="59"/>
      <c r="F70" s="10" t="b">
        <f>ISBLANK(E70)</f>
        <v>1</v>
      </c>
      <c r="G70" s="10" t="e">
        <f>VLOOKUP(E70,'[1]Sub project code'!A$2:F$5049,3,FALSE)</f>
        <v>#N/A</v>
      </c>
      <c r="H70" s="20" t="e">
        <f>VLOOKUP(E70,'[1]Sub project code'!A$2:E$5049,4,FALSE)</f>
        <v>#N/A</v>
      </c>
      <c r="I70" s="68" t="str">
        <f>IFERROR(IF(F70=TRUE," ",H70),"Error")</f>
        <v> </v>
      </c>
      <c r="J70" s="7" t="str">
        <f>IFERROR(IF(F70=TRUE," ",G70),"Error")</f>
        <v> </v>
      </c>
      <c r="K70" s="71" t="e">
        <f>VLOOKUP(E70,'[1]Sub project code'!$A$2:F$45049,6,FALSE)</f>
        <v>#N/A</v>
      </c>
      <c r="L70" s="71" t="b">
        <f>ISBLANK(E70)</f>
        <v>1</v>
      </c>
      <c r="M70" s="71" t="str">
        <f>IFERROR(IF(L70=TRUE," ",K70),"Error")</f>
        <v> </v>
      </c>
      <c r="N70" s="11"/>
      <c r="O70" s="19"/>
      <c r="P70" s="59"/>
      <c r="Q70" s="7"/>
      <c r="R70" s="7" t="str">
        <f>IFERROR(IF(B70=TRUE," ",$D$3)," ")</f>
        <v> </v>
      </c>
      <c r="S70" s="10" t="b">
        <f>ISBLANK(E70)</f>
        <v>1</v>
      </c>
      <c r="T70" s="20" t="e">
        <f>VLOOKUP(E70,'[1]Sub project code'!$A$1:$E$5049,5,FALSE)</f>
        <v>#N/A</v>
      </c>
      <c r="U70" s="69" t="str">
        <f>IFERROR(IF(S70=TRUE," ",T70),"Error")</f>
        <v> </v>
      </c>
    </row>
    <row r="71" spans="1:21">
      <c r="A71" s="59"/>
      <c r="B71" s="10" t="b">
        <f>ISBLANK(A71)</f>
        <v>1</v>
      </c>
      <c r="C71" s="10" t="e">
        <f>VLOOKUP(A71,'[1]Account code - active'!A$2:C$446,2,FALSE)</f>
        <v>#N/A</v>
      </c>
      <c r="D71" s="7" t="str">
        <f>IFERROR(IF(B71=TRUE," ",C71),"Error")</f>
        <v> </v>
      </c>
      <c r="E71" s="59"/>
      <c r="F71" s="10" t="b">
        <f>ISBLANK(E71)</f>
        <v>1</v>
      </c>
      <c r="G71" s="10" t="e">
        <f>VLOOKUP(E71,'[1]Sub project code'!A$2:F$5049,3,FALSE)</f>
        <v>#N/A</v>
      </c>
      <c r="H71" s="20" t="e">
        <f>VLOOKUP(E71,'[1]Sub project code'!A$2:E$5049,4,FALSE)</f>
        <v>#N/A</v>
      </c>
      <c r="I71" s="68" t="str">
        <f>IFERROR(IF(F71=TRUE," ",H71),"Error")</f>
        <v> </v>
      </c>
      <c r="J71" s="7" t="str">
        <f>IFERROR(IF(F71=TRUE," ",G71),"Error")</f>
        <v> </v>
      </c>
      <c r="K71" s="71" t="e">
        <f>VLOOKUP(E71,'[1]Sub project code'!$A$2:F$45049,6,FALSE)</f>
        <v>#N/A</v>
      </c>
      <c r="L71" s="71" t="b">
        <f>ISBLANK(E71)</f>
        <v>1</v>
      </c>
      <c r="M71" s="71" t="str">
        <f>IFERROR(IF(L71=TRUE," ",K71),"Error")</f>
        <v> </v>
      </c>
      <c r="N71" s="11"/>
      <c r="O71" s="19"/>
      <c r="P71" s="59"/>
      <c r="Q71" s="7"/>
      <c r="R71" s="7" t="str">
        <f>IFERROR(IF(B71=TRUE," ",$D$3)," ")</f>
        <v> </v>
      </c>
      <c r="S71" s="10" t="b">
        <f>ISBLANK(E71)</f>
        <v>1</v>
      </c>
      <c r="T71" s="20" t="e">
        <f>VLOOKUP(E71,'[1]Sub project code'!$A$1:$E$5049,5,FALSE)</f>
        <v>#N/A</v>
      </c>
      <c r="U71" s="69" t="str">
        <f>IFERROR(IF(S71=TRUE," ",T71),"Error")</f>
        <v> </v>
      </c>
    </row>
    <row r="72" spans="1:21">
      <c r="A72" s="59"/>
      <c r="B72" s="10" t="b">
        <f>ISBLANK(A72)</f>
        <v>1</v>
      </c>
      <c r="C72" s="10" t="e">
        <f>VLOOKUP(A72,'[1]Account code - active'!A$2:C$446,2,FALSE)</f>
        <v>#N/A</v>
      </c>
      <c r="D72" s="7" t="str">
        <f>IFERROR(IF(B72=TRUE," ",C72),"Error")</f>
        <v> </v>
      </c>
      <c r="E72" s="59"/>
      <c r="F72" s="10" t="b">
        <f>ISBLANK(E72)</f>
        <v>1</v>
      </c>
      <c r="G72" s="10" t="e">
        <f>VLOOKUP(E72,'[1]Sub project code'!A$2:F$5049,3,FALSE)</f>
        <v>#N/A</v>
      </c>
      <c r="H72" s="20" t="e">
        <f>VLOOKUP(E72,'[1]Sub project code'!A$2:E$5049,4,FALSE)</f>
        <v>#N/A</v>
      </c>
      <c r="I72" s="68" t="str">
        <f>IFERROR(IF(F72=TRUE," ",H72),"Error")</f>
        <v> </v>
      </c>
      <c r="J72" s="7" t="str">
        <f>IFERROR(IF(F72=TRUE," ",G72),"Error")</f>
        <v> </v>
      </c>
      <c r="K72" s="71" t="e">
        <f>VLOOKUP(E72,'[1]Sub project code'!$A$2:F$45049,6,FALSE)</f>
        <v>#N/A</v>
      </c>
      <c r="L72" s="71" t="b">
        <f>ISBLANK(E72)</f>
        <v>1</v>
      </c>
      <c r="M72" s="71" t="str">
        <f>IFERROR(IF(L72=TRUE," ",K72),"Error")</f>
        <v> </v>
      </c>
      <c r="N72" s="11"/>
      <c r="O72" s="19"/>
      <c r="P72" s="59"/>
      <c r="Q72" s="7"/>
      <c r="R72" s="7" t="str">
        <f>IFERROR(IF(B72=TRUE," ",$D$3)," ")</f>
        <v> </v>
      </c>
      <c r="S72" s="10" t="b">
        <f>ISBLANK(E72)</f>
        <v>1</v>
      </c>
      <c r="T72" s="20" t="e">
        <f>VLOOKUP(E72,'[1]Sub project code'!$A$1:$E$5049,5,FALSE)</f>
        <v>#N/A</v>
      </c>
      <c r="U72" s="69" t="str">
        <f>IFERROR(IF(S72=TRUE," ",T72),"Error")</f>
        <v> </v>
      </c>
    </row>
    <row r="73" spans="1:21">
      <c r="A73" s="59"/>
      <c r="B73" s="10" t="b">
        <f>ISBLANK(A73)</f>
        <v>1</v>
      </c>
      <c r="C73" s="10" t="e">
        <f>VLOOKUP(A73,'[1]Account code - active'!A$2:C$446,2,FALSE)</f>
        <v>#N/A</v>
      </c>
      <c r="D73" s="7" t="str">
        <f>IFERROR(IF(B73=TRUE," ",C73),"Error")</f>
        <v> </v>
      </c>
      <c r="E73" s="59"/>
      <c r="F73" s="10" t="b">
        <f>ISBLANK(E73)</f>
        <v>1</v>
      </c>
      <c r="G73" s="10" t="e">
        <f>VLOOKUP(E73,'[1]Sub project code'!A$2:F$5049,3,FALSE)</f>
        <v>#N/A</v>
      </c>
      <c r="H73" s="20" t="e">
        <f>VLOOKUP(E73,'[1]Sub project code'!A$2:E$5049,4,FALSE)</f>
        <v>#N/A</v>
      </c>
      <c r="I73" s="68" t="str">
        <f>IFERROR(IF(F73=TRUE," ",H73),"Error")</f>
        <v> </v>
      </c>
      <c r="J73" s="7" t="str">
        <f>IFERROR(IF(F73=TRUE," ",G73),"Error")</f>
        <v> </v>
      </c>
      <c r="K73" s="71" t="e">
        <f>VLOOKUP(E73,'[1]Sub project code'!$A$2:F$45049,6,FALSE)</f>
        <v>#N/A</v>
      </c>
      <c r="L73" s="71" t="b">
        <f>ISBLANK(E73)</f>
        <v>1</v>
      </c>
      <c r="M73" s="71" t="str">
        <f>IFERROR(IF(L73=TRUE," ",K73),"Error")</f>
        <v> </v>
      </c>
      <c r="N73" s="11"/>
      <c r="O73" s="19"/>
      <c r="P73" s="59"/>
      <c r="Q73" s="7"/>
      <c r="R73" s="7" t="str">
        <f>IFERROR(IF(B73=TRUE," ",$D$3)," ")</f>
        <v> </v>
      </c>
      <c r="S73" s="10" t="b">
        <f>ISBLANK(E73)</f>
        <v>1</v>
      </c>
      <c r="T73" s="20" t="e">
        <f>VLOOKUP(E73,'[1]Sub project code'!$A$1:$E$5049,5,FALSE)</f>
        <v>#N/A</v>
      </c>
      <c r="U73" s="69" t="str">
        <f>IFERROR(IF(S73=TRUE," ",T73),"Error")</f>
        <v> </v>
      </c>
    </row>
    <row r="74" spans="1:21">
      <c r="A74" s="59"/>
      <c r="B74" s="10" t="b">
        <f>ISBLANK(A74)</f>
        <v>1</v>
      </c>
      <c r="C74" s="10" t="e">
        <f>VLOOKUP(A74,'[1]Account code - active'!A$2:C$446,2,FALSE)</f>
        <v>#N/A</v>
      </c>
      <c r="D74" s="7" t="str">
        <f>IFERROR(IF(B74=TRUE," ",C74),"Error")</f>
        <v> </v>
      </c>
      <c r="E74" s="59"/>
      <c r="F74" s="10" t="b">
        <f>ISBLANK(E74)</f>
        <v>1</v>
      </c>
      <c r="G74" s="10" t="e">
        <f>VLOOKUP(E74,'[1]Sub project code'!A$2:F$5049,3,FALSE)</f>
        <v>#N/A</v>
      </c>
      <c r="H74" s="20" t="e">
        <f>VLOOKUP(E74,'[1]Sub project code'!A$2:E$5049,4,FALSE)</f>
        <v>#N/A</v>
      </c>
      <c r="I74" s="68" t="str">
        <f>IFERROR(IF(F74=TRUE," ",H74),"Error")</f>
        <v> </v>
      </c>
      <c r="J74" s="7" t="str">
        <f>IFERROR(IF(F74=TRUE," ",G74),"Error")</f>
        <v> </v>
      </c>
      <c r="K74" s="71" t="e">
        <f>VLOOKUP(E74,'[1]Sub project code'!$A$2:F$45049,6,FALSE)</f>
        <v>#N/A</v>
      </c>
      <c r="L74" s="71" t="b">
        <f>ISBLANK(E74)</f>
        <v>1</v>
      </c>
      <c r="M74" s="71" t="str">
        <f>IFERROR(IF(L74=TRUE," ",K74),"Error")</f>
        <v> </v>
      </c>
      <c r="N74" s="11"/>
      <c r="O74" s="19"/>
      <c r="P74" s="59"/>
      <c r="Q74" s="7"/>
      <c r="R74" s="7" t="str">
        <f>IFERROR(IF(B74=TRUE," ",$D$3)," ")</f>
        <v> </v>
      </c>
      <c r="S74" s="10" t="b">
        <f>ISBLANK(E74)</f>
        <v>1</v>
      </c>
      <c r="T74" s="20" t="e">
        <f>VLOOKUP(E74,'[1]Sub project code'!$A$1:$E$5049,5,FALSE)</f>
        <v>#N/A</v>
      </c>
      <c r="U74" s="69" t="str">
        <f>IFERROR(IF(S74=TRUE," ",T74),"Error")</f>
        <v> </v>
      </c>
    </row>
    <row r="75" spans="1:21">
      <c r="A75" s="59"/>
      <c r="B75" s="10" t="b">
        <f>ISBLANK(A75)</f>
        <v>1</v>
      </c>
      <c r="C75" s="10" t="e">
        <f>VLOOKUP(A75,'[1]Account code - active'!A$2:C$446,2,FALSE)</f>
        <v>#N/A</v>
      </c>
      <c r="D75" s="7" t="str">
        <f>IFERROR(IF(B75=TRUE," ",C75),"Error")</f>
        <v> </v>
      </c>
      <c r="E75" s="59"/>
      <c r="F75" s="10" t="b">
        <f>ISBLANK(E75)</f>
        <v>1</v>
      </c>
      <c r="G75" s="10" t="e">
        <f>VLOOKUP(E75,'[1]Sub project code'!A$2:F$5049,3,FALSE)</f>
        <v>#N/A</v>
      </c>
      <c r="H75" s="20" t="e">
        <f>VLOOKUP(E75,'[1]Sub project code'!A$2:E$5049,4,FALSE)</f>
        <v>#N/A</v>
      </c>
      <c r="I75" s="68" t="str">
        <f>IFERROR(IF(F75=TRUE," ",H75),"Error")</f>
        <v> </v>
      </c>
      <c r="J75" s="7" t="str">
        <f>IFERROR(IF(F75=TRUE," ",G75),"Error")</f>
        <v> </v>
      </c>
      <c r="K75" s="71" t="e">
        <f>VLOOKUP(E75,'[1]Sub project code'!$A$2:F$45049,6,FALSE)</f>
        <v>#N/A</v>
      </c>
      <c r="L75" s="71" t="b">
        <f>ISBLANK(E75)</f>
        <v>1</v>
      </c>
      <c r="M75" s="71" t="str">
        <f>IFERROR(IF(L75=TRUE," ",K75),"Error")</f>
        <v> </v>
      </c>
      <c r="N75" s="11"/>
      <c r="O75" s="19"/>
      <c r="P75" s="59"/>
      <c r="Q75" s="7"/>
      <c r="R75" s="7" t="str">
        <f>IFERROR(IF(B75=TRUE," ",$D$3)," ")</f>
        <v> </v>
      </c>
      <c r="S75" s="10" t="b">
        <f>ISBLANK(E75)</f>
        <v>1</v>
      </c>
      <c r="T75" s="20" t="e">
        <f>VLOOKUP(E75,'[1]Sub project code'!$A$1:$E$5049,5,FALSE)</f>
        <v>#N/A</v>
      </c>
      <c r="U75" s="69" t="str">
        <f>IFERROR(IF(S75=TRUE," ",T75),"Error")</f>
        <v> </v>
      </c>
    </row>
    <row r="76" spans="1:21">
      <c r="A76" s="59"/>
      <c r="B76" s="10" t="b">
        <f>ISBLANK(A76)</f>
        <v>1</v>
      </c>
      <c r="C76" s="10" t="e">
        <f>VLOOKUP(A76,'[1]Account code - active'!A$2:C$446,2,FALSE)</f>
        <v>#N/A</v>
      </c>
      <c r="D76" s="7" t="str">
        <f>IFERROR(IF(B76=TRUE," ",C76),"Error")</f>
        <v> </v>
      </c>
      <c r="E76" s="59"/>
      <c r="F76" s="10" t="b">
        <f>ISBLANK(E76)</f>
        <v>1</v>
      </c>
      <c r="G76" s="10" t="e">
        <f>VLOOKUP(E76,'[1]Sub project code'!A$2:F$5049,3,FALSE)</f>
        <v>#N/A</v>
      </c>
      <c r="H76" s="20" t="e">
        <f>VLOOKUP(E76,'[1]Sub project code'!A$2:E$5049,4,FALSE)</f>
        <v>#N/A</v>
      </c>
      <c r="I76" s="68" t="str">
        <f>IFERROR(IF(F76=TRUE," ",H76),"Error")</f>
        <v> </v>
      </c>
      <c r="J76" s="7" t="str">
        <f>IFERROR(IF(F76=TRUE," ",G76),"Error")</f>
        <v> </v>
      </c>
      <c r="K76" s="71" t="e">
        <f>VLOOKUP(E76,'[1]Sub project code'!$A$2:F$45049,6,FALSE)</f>
        <v>#N/A</v>
      </c>
      <c r="L76" s="71" t="b">
        <f>ISBLANK(E76)</f>
        <v>1</v>
      </c>
      <c r="M76" s="71" t="str">
        <f>IFERROR(IF(L76=TRUE," ",K76),"Error")</f>
        <v> </v>
      </c>
      <c r="N76" s="11"/>
      <c r="O76" s="19"/>
      <c r="P76" s="59"/>
      <c r="Q76" s="7"/>
      <c r="R76" s="7" t="str">
        <f>IFERROR(IF(B76=TRUE," ",$D$3)," ")</f>
        <v> </v>
      </c>
      <c r="S76" s="10" t="b">
        <f>ISBLANK(E76)</f>
        <v>1</v>
      </c>
      <c r="T76" s="20" t="e">
        <f>VLOOKUP(E76,'[1]Sub project code'!$A$1:$E$5049,5,FALSE)</f>
        <v>#N/A</v>
      </c>
      <c r="U76" s="69" t="str">
        <f>IFERROR(IF(S76=TRUE," ",T76),"Error")</f>
        <v> </v>
      </c>
    </row>
    <row r="77" spans="1:21">
      <c r="A77" s="59"/>
      <c r="B77" s="10" t="b">
        <f>ISBLANK(A77)</f>
        <v>1</v>
      </c>
      <c r="C77" s="10" t="e">
        <f>VLOOKUP(A77,'[1]Account code - active'!A$2:C$446,2,FALSE)</f>
        <v>#N/A</v>
      </c>
      <c r="D77" s="7" t="str">
        <f>IFERROR(IF(B77=TRUE," ",C77),"Error")</f>
        <v> </v>
      </c>
      <c r="E77" s="59"/>
      <c r="F77" s="10" t="b">
        <f>ISBLANK(E77)</f>
        <v>1</v>
      </c>
      <c r="G77" s="10" t="e">
        <f>VLOOKUP(E77,'[1]Sub project code'!A$2:F$5049,3,FALSE)</f>
        <v>#N/A</v>
      </c>
      <c r="H77" s="20" t="e">
        <f>VLOOKUP(E77,'[1]Sub project code'!A$2:E$5049,4,FALSE)</f>
        <v>#N/A</v>
      </c>
      <c r="I77" s="68" t="str">
        <f>IFERROR(IF(F77=TRUE," ",H77),"Error")</f>
        <v> </v>
      </c>
      <c r="J77" s="7" t="str">
        <f>IFERROR(IF(F77=TRUE," ",G77),"Error")</f>
        <v> </v>
      </c>
      <c r="K77" s="71" t="e">
        <f>VLOOKUP(E77,'[1]Sub project code'!$A$2:F$45049,6,FALSE)</f>
        <v>#N/A</v>
      </c>
      <c r="L77" s="71" t="b">
        <f>ISBLANK(E77)</f>
        <v>1</v>
      </c>
      <c r="M77" s="71" t="str">
        <f>IFERROR(IF(L77=TRUE," ",K77),"Error")</f>
        <v> </v>
      </c>
      <c r="N77" s="11"/>
      <c r="O77" s="19"/>
      <c r="P77" s="59"/>
      <c r="Q77" s="7"/>
      <c r="R77" s="7" t="str">
        <f>IFERROR(IF(B77=TRUE," ",$D$3)," ")</f>
        <v> </v>
      </c>
      <c r="S77" s="10" t="b">
        <f>ISBLANK(E77)</f>
        <v>1</v>
      </c>
      <c r="T77" s="20" t="e">
        <f>VLOOKUP(E77,'[1]Sub project code'!$A$1:$E$5049,5,FALSE)</f>
        <v>#N/A</v>
      </c>
      <c r="U77" s="69" t="str">
        <f>IFERROR(IF(S77=TRUE," ",T77),"Error")</f>
        <v> </v>
      </c>
    </row>
    <row r="78" spans="1:21">
      <c r="A78" s="59"/>
      <c r="B78" s="10" t="b">
        <f>ISBLANK(A78)</f>
        <v>1</v>
      </c>
      <c r="C78" s="10" t="e">
        <f>VLOOKUP(A78,'[1]Account code - active'!A$2:C$446,2,FALSE)</f>
        <v>#N/A</v>
      </c>
      <c r="D78" s="7" t="str">
        <f>IFERROR(IF(B78=TRUE," ",C78),"Error")</f>
        <v> </v>
      </c>
      <c r="E78" s="59"/>
      <c r="F78" s="10" t="b">
        <f>ISBLANK(E78)</f>
        <v>1</v>
      </c>
      <c r="G78" s="10" t="e">
        <f>VLOOKUP(E78,'[1]Sub project code'!A$2:F$5049,3,FALSE)</f>
        <v>#N/A</v>
      </c>
      <c r="H78" s="20" t="e">
        <f>VLOOKUP(E78,'[1]Sub project code'!A$2:E$5049,4,FALSE)</f>
        <v>#N/A</v>
      </c>
      <c r="I78" s="68" t="str">
        <f>IFERROR(IF(F78=TRUE," ",H78),"Error")</f>
        <v> </v>
      </c>
      <c r="J78" s="7" t="str">
        <f>IFERROR(IF(F78=TRUE," ",G78),"Error")</f>
        <v> </v>
      </c>
      <c r="K78" s="71" t="e">
        <f>VLOOKUP(E78,'[1]Sub project code'!$A$2:F$45049,6,FALSE)</f>
        <v>#N/A</v>
      </c>
      <c r="L78" s="71" t="b">
        <f>ISBLANK(E78)</f>
        <v>1</v>
      </c>
      <c r="M78" s="71" t="str">
        <f>IFERROR(IF(L78=TRUE," ",K78),"Error")</f>
        <v> </v>
      </c>
      <c r="N78" s="11"/>
      <c r="O78" s="19"/>
      <c r="P78" s="59"/>
      <c r="Q78" s="7"/>
      <c r="R78" s="7" t="str">
        <f>IFERROR(IF(B78=TRUE," ",$D$3)," ")</f>
        <v> </v>
      </c>
      <c r="S78" s="10" t="b">
        <f>ISBLANK(E78)</f>
        <v>1</v>
      </c>
      <c r="T78" s="20" t="e">
        <f>VLOOKUP(E78,'[1]Sub project code'!$A$1:$E$5049,5,FALSE)</f>
        <v>#N/A</v>
      </c>
      <c r="U78" s="69" t="str">
        <f>IFERROR(IF(S78=TRUE," ",T78),"Error")</f>
        <v> </v>
      </c>
    </row>
    <row r="79" spans="1:21">
      <c r="A79" s="59"/>
      <c r="B79" s="10" t="b">
        <f>ISBLANK(A79)</f>
        <v>1</v>
      </c>
      <c r="C79" s="10" t="e">
        <f>VLOOKUP(A79,'[1]Account code - active'!A$2:C$446,2,FALSE)</f>
        <v>#N/A</v>
      </c>
      <c r="D79" s="7" t="str">
        <f>IFERROR(IF(B79=TRUE," ",C79),"Error")</f>
        <v> </v>
      </c>
      <c r="E79" s="59"/>
      <c r="F79" s="10" t="b">
        <f>ISBLANK(E79)</f>
        <v>1</v>
      </c>
      <c r="G79" s="10" t="e">
        <f>VLOOKUP(E79,'[1]Sub project code'!A$2:F$5049,3,FALSE)</f>
        <v>#N/A</v>
      </c>
      <c r="H79" s="20" t="e">
        <f>VLOOKUP(E79,'[1]Sub project code'!A$2:E$5049,4,FALSE)</f>
        <v>#N/A</v>
      </c>
      <c r="I79" s="68" t="str">
        <f>IFERROR(IF(F79=TRUE," ",H79),"Error")</f>
        <v> </v>
      </c>
      <c r="J79" s="7" t="str">
        <f>IFERROR(IF(F79=TRUE," ",G79),"Error")</f>
        <v> </v>
      </c>
      <c r="K79" s="71" t="e">
        <f>VLOOKUP(E79,'[1]Sub project code'!$A$2:F$45049,6,FALSE)</f>
        <v>#N/A</v>
      </c>
      <c r="L79" s="71" t="b">
        <f>ISBLANK(E79)</f>
        <v>1</v>
      </c>
      <c r="M79" s="71" t="str">
        <f>IFERROR(IF(L79=TRUE," ",K79),"Error")</f>
        <v> </v>
      </c>
      <c r="N79" s="11"/>
      <c r="O79" s="19"/>
      <c r="P79" s="59"/>
      <c r="Q79" s="7"/>
      <c r="R79" s="7" t="str">
        <f>IFERROR(IF(B79=TRUE," ",$D$3)," ")</f>
        <v> </v>
      </c>
      <c r="S79" s="10" t="b">
        <f>ISBLANK(E79)</f>
        <v>1</v>
      </c>
      <c r="T79" s="20" t="e">
        <f>VLOOKUP(E79,'[1]Sub project code'!$A$1:$E$5049,5,FALSE)</f>
        <v>#N/A</v>
      </c>
      <c r="U79" s="69" t="str">
        <f>IFERROR(IF(S79=TRUE," ",T79),"Error")</f>
        <v> </v>
      </c>
    </row>
    <row r="80" spans="1:21">
      <c r="A80" s="59"/>
      <c r="B80" s="10" t="b">
        <f>ISBLANK(A80)</f>
        <v>1</v>
      </c>
      <c r="C80" s="10" t="e">
        <f>VLOOKUP(A80,'[1]Account code - active'!A$2:C$446,2,FALSE)</f>
        <v>#N/A</v>
      </c>
      <c r="D80" s="7" t="str">
        <f>IFERROR(IF(B80=TRUE," ",C80),"Error")</f>
        <v> </v>
      </c>
      <c r="E80" s="59"/>
      <c r="F80" s="10" t="b">
        <f>ISBLANK(E80)</f>
        <v>1</v>
      </c>
      <c r="G80" s="10" t="e">
        <f>VLOOKUP(E80,'[1]Sub project code'!A$2:F$5049,3,FALSE)</f>
        <v>#N/A</v>
      </c>
      <c r="H80" s="20" t="e">
        <f>VLOOKUP(E80,'[1]Sub project code'!A$2:E$5049,4,FALSE)</f>
        <v>#N/A</v>
      </c>
      <c r="I80" s="68" t="str">
        <f>IFERROR(IF(F80=TRUE," ",H80),"Error")</f>
        <v> </v>
      </c>
      <c r="J80" s="7" t="str">
        <f>IFERROR(IF(F80=TRUE," ",G80),"Error")</f>
        <v> </v>
      </c>
      <c r="K80" s="71" t="e">
        <f>VLOOKUP(E80,'[1]Sub project code'!$A$2:F$45049,6,FALSE)</f>
        <v>#N/A</v>
      </c>
      <c r="L80" s="71" t="b">
        <f>ISBLANK(E80)</f>
        <v>1</v>
      </c>
      <c r="M80" s="71" t="str">
        <f>IFERROR(IF(L80=TRUE," ",K80),"Error")</f>
        <v> </v>
      </c>
      <c r="N80" s="11"/>
      <c r="O80" s="19"/>
      <c r="P80" s="59"/>
      <c r="Q80" s="7"/>
      <c r="R80" s="7" t="str">
        <f>IFERROR(IF(B80=TRUE," ",$D$3)," ")</f>
        <v> </v>
      </c>
      <c r="S80" s="10" t="b">
        <f>ISBLANK(E80)</f>
        <v>1</v>
      </c>
      <c r="T80" s="20" t="e">
        <f>VLOOKUP(E80,'[1]Sub project code'!$A$1:$E$5049,5,FALSE)</f>
        <v>#N/A</v>
      </c>
      <c r="U80" s="69" t="str">
        <f>IFERROR(IF(S80=TRUE," ",T80),"Error")</f>
        <v> </v>
      </c>
    </row>
    <row r="81" spans="1:21">
      <c r="A81" s="59"/>
      <c r="B81" s="10" t="b">
        <f>ISBLANK(A81)</f>
        <v>1</v>
      </c>
      <c r="C81" s="10" t="e">
        <f>VLOOKUP(A81,'[1]Account code - active'!A$2:C$446,2,FALSE)</f>
        <v>#N/A</v>
      </c>
      <c r="D81" s="7" t="str">
        <f>IFERROR(IF(B81=TRUE," ",C81),"Error")</f>
        <v> </v>
      </c>
      <c r="E81" s="59"/>
      <c r="F81" s="10" t="b">
        <f>ISBLANK(E81)</f>
        <v>1</v>
      </c>
      <c r="G81" s="10" t="e">
        <f>VLOOKUP(E81,'[1]Sub project code'!A$2:F$5049,3,FALSE)</f>
        <v>#N/A</v>
      </c>
      <c r="H81" s="20" t="e">
        <f>VLOOKUP(E81,'[1]Sub project code'!A$2:E$5049,4,FALSE)</f>
        <v>#N/A</v>
      </c>
      <c r="I81" s="68" t="str">
        <f>IFERROR(IF(F81=TRUE," ",H81),"Error")</f>
        <v> </v>
      </c>
      <c r="J81" s="7" t="str">
        <f>IFERROR(IF(F81=TRUE," ",G81),"Error")</f>
        <v> </v>
      </c>
      <c r="K81" s="71" t="e">
        <f>VLOOKUP(E81,'[1]Sub project code'!$A$2:F$45049,6,FALSE)</f>
        <v>#N/A</v>
      </c>
      <c r="L81" s="71" t="b">
        <f>ISBLANK(E81)</f>
        <v>1</v>
      </c>
      <c r="M81" s="71" t="str">
        <f>IFERROR(IF(L81=TRUE," ",K81),"Error")</f>
        <v> </v>
      </c>
      <c r="N81" s="11"/>
      <c r="O81" s="19"/>
      <c r="P81" s="59"/>
      <c r="Q81" s="7"/>
      <c r="R81" s="7" t="str">
        <f>IFERROR(IF(B81=TRUE," ",$D$3)," ")</f>
        <v> </v>
      </c>
      <c r="S81" s="10" t="b">
        <f>ISBLANK(E81)</f>
        <v>1</v>
      </c>
      <c r="T81" s="20" t="e">
        <f>VLOOKUP(E81,'[1]Sub project code'!$A$1:$E$5049,5,FALSE)</f>
        <v>#N/A</v>
      </c>
      <c r="U81" s="69" t="str">
        <f>IFERROR(IF(S81=TRUE," ",T81),"Error")</f>
        <v> </v>
      </c>
    </row>
    <row r="82" spans="1:21">
      <c r="A82" s="59"/>
      <c r="B82" s="10" t="b">
        <f>ISBLANK(A82)</f>
        <v>1</v>
      </c>
      <c r="C82" s="10" t="e">
        <f>VLOOKUP(A82,'[1]Account code - active'!A$2:C$446,2,FALSE)</f>
        <v>#N/A</v>
      </c>
      <c r="D82" s="7" t="str">
        <f>IFERROR(IF(B82=TRUE," ",C82),"Error")</f>
        <v> </v>
      </c>
      <c r="E82" s="59"/>
      <c r="F82" s="10" t="b">
        <f>ISBLANK(E82)</f>
        <v>1</v>
      </c>
      <c r="G82" s="10" t="e">
        <f>VLOOKUP(E82,'[1]Sub project code'!A$2:F$5049,3,FALSE)</f>
        <v>#N/A</v>
      </c>
      <c r="H82" s="20" t="e">
        <f>VLOOKUP(E82,'[1]Sub project code'!A$2:E$5049,4,FALSE)</f>
        <v>#N/A</v>
      </c>
      <c r="I82" s="68" t="str">
        <f>IFERROR(IF(F82=TRUE," ",H82),"Error")</f>
        <v> </v>
      </c>
      <c r="J82" s="7" t="str">
        <f>IFERROR(IF(F82=TRUE," ",G82),"Error")</f>
        <v> </v>
      </c>
      <c r="K82" s="71" t="e">
        <f>VLOOKUP(E82,'[1]Sub project code'!$A$2:F$45049,6,FALSE)</f>
        <v>#N/A</v>
      </c>
      <c r="L82" s="71" t="b">
        <f>ISBLANK(E82)</f>
        <v>1</v>
      </c>
      <c r="M82" s="71" t="str">
        <f>IFERROR(IF(L82=TRUE," ",K82),"Error")</f>
        <v> </v>
      </c>
      <c r="N82" s="11"/>
      <c r="O82" s="19"/>
      <c r="P82" s="59"/>
      <c r="Q82" s="7"/>
      <c r="R82" s="7" t="str">
        <f>IFERROR(IF(B82=TRUE," ",$D$3)," ")</f>
        <v> </v>
      </c>
      <c r="S82" s="10" t="b">
        <f>ISBLANK(E82)</f>
        <v>1</v>
      </c>
      <c r="T82" s="20" t="e">
        <f>VLOOKUP(E82,'[1]Sub project code'!$A$1:$E$5049,5,FALSE)</f>
        <v>#N/A</v>
      </c>
      <c r="U82" s="69" t="str">
        <f>IFERROR(IF(S82=TRUE," ",T82),"Error")</f>
        <v> </v>
      </c>
    </row>
    <row r="83" spans="1:21">
      <c r="A83" s="59"/>
      <c r="B83" s="10" t="b">
        <f>ISBLANK(A83)</f>
        <v>1</v>
      </c>
      <c r="C83" s="10" t="e">
        <f>VLOOKUP(A83,'[1]Account code - active'!A$2:C$446,2,FALSE)</f>
        <v>#N/A</v>
      </c>
      <c r="D83" s="7" t="str">
        <f>IFERROR(IF(B83=TRUE," ",C83),"Error")</f>
        <v> </v>
      </c>
      <c r="E83" s="59"/>
      <c r="F83" s="10" t="b">
        <f>ISBLANK(E83)</f>
        <v>1</v>
      </c>
      <c r="G83" s="10" t="e">
        <f>VLOOKUP(E83,'[1]Sub project code'!A$2:F$5049,3,FALSE)</f>
        <v>#N/A</v>
      </c>
      <c r="H83" s="20" t="e">
        <f>VLOOKUP(E83,'[1]Sub project code'!A$2:E$5049,4,FALSE)</f>
        <v>#N/A</v>
      </c>
      <c r="I83" s="68" t="str">
        <f>IFERROR(IF(F83=TRUE," ",H83),"Error")</f>
        <v> </v>
      </c>
      <c r="J83" s="7" t="str">
        <f>IFERROR(IF(F83=TRUE," ",G83),"Error")</f>
        <v> </v>
      </c>
      <c r="K83" s="71" t="e">
        <f>VLOOKUP(E83,'[1]Sub project code'!$A$2:F$45049,6,FALSE)</f>
        <v>#N/A</v>
      </c>
      <c r="L83" s="71" t="b">
        <f>ISBLANK(E83)</f>
        <v>1</v>
      </c>
      <c r="M83" s="71" t="str">
        <f>IFERROR(IF(L83=TRUE," ",K83),"Error")</f>
        <v> </v>
      </c>
      <c r="N83" s="11"/>
      <c r="O83" s="19"/>
      <c r="P83" s="59"/>
      <c r="Q83" s="7"/>
      <c r="R83" s="7" t="str">
        <f>IFERROR(IF(B83=TRUE," ",$D$3)," ")</f>
        <v> </v>
      </c>
      <c r="S83" s="10" t="b">
        <f>ISBLANK(E83)</f>
        <v>1</v>
      </c>
      <c r="T83" s="20" t="e">
        <f>VLOOKUP(E83,'[1]Sub project code'!$A$1:$E$5049,5,FALSE)</f>
        <v>#N/A</v>
      </c>
      <c r="U83" s="69" t="str">
        <f>IFERROR(IF(S83=TRUE," ",T83),"Error")</f>
        <v> </v>
      </c>
    </row>
    <row r="84" spans="1:21">
      <c r="A84" s="59"/>
      <c r="B84" s="10" t="b">
        <f>ISBLANK(A84)</f>
        <v>1</v>
      </c>
      <c r="C84" s="10" t="e">
        <f>VLOOKUP(A84,'[1]Account code - active'!A$2:C$446,2,FALSE)</f>
        <v>#N/A</v>
      </c>
      <c r="D84" s="7" t="str">
        <f>IFERROR(IF(B84=TRUE," ",C84),"Error")</f>
        <v> </v>
      </c>
      <c r="E84" s="59"/>
      <c r="F84" s="10" t="b">
        <f>ISBLANK(E84)</f>
        <v>1</v>
      </c>
      <c r="G84" s="10" t="e">
        <f>VLOOKUP(E84,'[1]Sub project code'!A$2:F$5049,3,FALSE)</f>
        <v>#N/A</v>
      </c>
      <c r="H84" s="20" t="e">
        <f>VLOOKUP(E84,'[1]Sub project code'!A$2:E$5049,4,FALSE)</f>
        <v>#N/A</v>
      </c>
      <c r="I84" s="68" t="str">
        <f>IFERROR(IF(F84=TRUE," ",H84),"Error")</f>
        <v> </v>
      </c>
      <c r="J84" s="7" t="str">
        <f>IFERROR(IF(F84=TRUE," ",G84),"Error")</f>
        <v> </v>
      </c>
      <c r="K84" s="71" t="e">
        <f>VLOOKUP(E84,'[1]Sub project code'!$A$2:F$45049,6,FALSE)</f>
        <v>#N/A</v>
      </c>
      <c r="L84" s="71" t="b">
        <f>ISBLANK(E84)</f>
        <v>1</v>
      </c>
      <c r="M84" s="71" t="str">
        <f>IFERROR(IF(L84=TRUE," ",K84),"Error")</f>
        <v> </v>
      </c>
      <c r="N84" s="11"/>
      <c r="O84" s="19"/>
      <c r="P84" s="59"/>
      <c r="Q84" s="7"/>
      <c r="R84" s="7" t="str">
        <f>IFERROR(IF(B84=TRUE," ",$D$3)," ")</f>
        <v> </v>
      </c>
      <c r="S84" s="10" t="b">
        <f>ISBLANK(E84)</f>
        <v>1</v>
      </c>
      <c r="T84" s="20" t="e">
        <f>VLOOKUP(E84,'[1]Sub project code'!$A$1:$E$5049,5,FALSE)</f>
        <v>#N/A</v>
      </c>
      <c r="U84" s="69" t="str">
        <f>IFERROR(IF(S84=TRUE," ",T84),"Error")</f>
        <v> </v>
      </c>
    </row>
    <row r="85" spans="1:21">
      <c r="A85" s="59"/>
      <c r="B85" s="10" t="b">
        <f>ISBLANK(A85)</f>
        <v>1</v>
      </c>
      <c r="C85" s="10" t="e">
        <f>VLOOKUP(A85,'[1]Account code - active'!A$2:C$446,2,FALSE)</f>
        <v>#N/A</v>
      </c>
      <c r="D85" s="7" t="str">
        <f>IFERROR(IF(B85=TRUE," ",C85),"Error")</f>
        <v> </v>
      </c>
      <c r="E85" s="59"/>
      <c r="F85" s="10" t="b">
        <f>ISBLANK(E85)</f>
        <v>1</v>
      </c>
      <c r="G85" s="10" t="e">
        <f>VLOOKUP(E85,'[1]Sub project code'!A$2:F$5049,3,FALSE)</f>
        <v>#N/A</v>
      </c>
      <c r="H85" s="20" t="e">
        <f>VLOOKUP(E85,'[1]Sub project code'!A$2:E$5049,4,FALSE)</f>
        <v>#N/A</v>
      </c>
      <c r="I85" s="68" t="str">
        <f>IFERROR(IF(F85=TRUE," ",H85),"Error")</f>
        <v> </v>
      </c>
      <c r="J85" s="7" t="str">
        <f>IFERROR(IF(F85=TRUE," ",G85),"Error")</f>
        <v> </v>
      </c>
      <c r="K85" s="71" t="e">
        <f>VLOOKUP(E85,'[1]Sub project code'!$A$2:F$45049,6,FALSE)</f>
        <v>#N/A</v>
      </c>
      <c r="L85" s="71" t="b">
        <f>ISBLANK(E85)</f>
        <v>1</v>
      </c>
      <c r="M85" s="71" t="str">
        <f>IFERROR(IF(L85=TRUE," ",K85),"Error")</f>
        <v> </v>
      </c>
      <c r="N85" s="11"/>
      <c r="O85" s="19"/>
      <c r="P85" s="59"/>
      <c r="Q85" s="7"/>
      <c r="R85" s="7" t="str">
        <f>IFERROR(IF(B85=TRUE," ",$D$3)," ")</f>
        <v> </v>
      </c>
      <c r="S85" s="10" t="b">
        <f>ISBLANK(E85)</f>
        <v>1</v>
      </c>
      <c r="T85" s="20" t="e">
        <f>VLOOKUP(E85,'[1]Sub project code'!$A$1:$E$5049,5,FALSE)</f>
        <v>#N/A</v>
      </c>
      <c r="U85" s="69" t="str">
        <f>IFERROR(IF(S85=TRUE," ",T85),"Error")</f>
        <v> </v>
      </c>
    </row>
    <row r="86" spans="1:21">
      <c r="A86" s="59"/>
      <c r="B86" s="10" t="b">
        <f>ISBLANK(A86)</f>
        <v>1</v>
      </c>
      <c r="C86" s="10" t="e">
        <f>VLOOKUP(A86,'[1]Account code - active'!A$2:C$446,2,FALSE)</f>
        <v>#N/A</v>
      </c>
      <c r="D86" s="7" t="str">
        <f>IFERROR(IF(B86=TRUE," ",C86),"Error")</f>
        <v> </v>
      </c>
      <c r="E86" s="59"/>
      <c r="F86" s="10" t="b">
        <f>ISBLANK(E86)</f>
        <v>1</v>
      </c>
      <c r="G86" s="10" t="e">
        <f>VLOOKUP(E86,'[1]Sub project code'!A$2:F$5049,3,FALSE)</f>
        <v>#N/A</v>
      </c>
      <c r="H86" s="20" t="e">
        <f>VLOOKUP(E86,'[1]Sub project code'!A$2:E$5049,4,FALSE)</f>
        <v>#N/A</v>
      </c>
      <c r="I86" s="68" t="str">
        <f>IFERROR(IF(F86=TRUE," ",H86),"Error")</f>
        <v> </v>
      </c>
      <c r="J86" s="7" t="str">
        <f>IFERROR(IF(F86=TRUE," ",G86),"Error")</f>
        <v> </v>
      </c>
      <c r="K86" s="71" t="e">
        <f>VLOOKUP(E86,'[1]Sub project code'!$A$2:F$45049,6,FALSE)</f>
        <v>#N/A</v>
      </c>
      <c r="L86" s="71" t="b">
        <f>ISBLANK(E86)</f>
        <v>1</v>
      </c>
      <c r="M86" s="71" t="str">
        <f>IFERROR(IF(L86=TRUE," ",K86),"Error")</f>
        <v> </v>
      </c>
      <c r="N86" s="11"/>
      <c r="O86" s="19"/>
      <c r="P86" s="59"/>
      <c r="Q86" s="7"/>
      <c r="R86" s="7" t="str">
        <f>IFERROR(IF(B86=TRUE," ",$D$3)," ")</f>
        <v> </v>
      </c>
      <c r="S86" s="10" t="b">
        <f>ISBLANK(E86)</f>
        <v>1</v>
      </c>
      <c r="T86" s="20" t="e">
        <f>VLOOKUP(E86,'[1]Sub project code'!$A$1:$E$5049,5,FALSE)</f>
        <v>#N/A</v>
      </c>
      <c r="U86" s="69" t="str">
        <f>IFERROR(IF(S86=TRUE," ",T86),"Error")</f>
        <v> </v>
      </c>
    </row>
    <row r="87" spans="1:21">
      <c r="A87" s="59"/>
      <c r="B87" s="10" t="b">
        <f>ISBLANK(A87)</f>
        <v>1</v>
      </c>
      <c r="C87" s="10" t="e">
        <f>VLOOKUP(A87,'[1]Account code - active'!A$2:C$446,2,FALSE)</f>
        <v>#N/A</v>
      </c>
      <c r="D87" s="7" t="str">
        <f>IFERROR(IF(B87=TRUE," ",C87),"Error")</f>
        <v> </v>
      </c>
      <c r="E87" s="59"/>
      <c r="F87" s="10" t="b">
        <f>ISBLANK(E87)</f>
        <v>1</v>
      </c>
      <c r="G87" s="10" t="e">
        <f>VLOOKUP(E87,'[1]Sub project code'!A$2:F$5049,3,FALSE)</f>
        <v>#N/A</v>
      </c>
      <c r="H87" s="20" t="e">
        <f>VLOOKUP(E87,'[1]Sub project code'!A$2:E$5049,4,FALSE)</f>
        <v>#N/A</v>
      </c>
      <c r="I87" s="68" t="str">
        <f>IFERROR(IF(F87=TRUE," ",H87),"Error")</f>
        <v> </v>
      </c>
      <c r="J87" s="7" t="str">
        <f>IFERROR(IF(F87=TRUE," ",G87),"Error")</f>
        <v> </v>
      </c>
      <c r="K87" s="71" t="e">
        <f>VLOOKUP(E87,'[1]Sub project code'!$A$2:F$45049,6,FALSE)</f>
        <v>#N/A</v>
      </c>
      <c r="L87" s="71" t="b">
        <f>ISBLANK(E87)</f>
        <v>1</v>
      </c>
      <c r="M87" s="71" t="str">
        <f>IFERROR(IF(L87=TRUE," ",K87),"Error")</f>
        <v> </v>
      </c>
      <c r="N87" s="11"/>
      <c r="O87" s="19"/>
      <c r="P87" s="59"/>
      <c r="Q87" s="7"/>
      <c r="R87" s="7" t="str">
        <f>IFERROR(IF(B87=TRUE," ",$D$3)," ")</f>
        <v> </v>
      </c>
      <c r="S87" s="10" t="b">
        <f>ISBLANK(E87)</f>
        <v>1</v>
      </c>
      <c r="T87" s="20" t="e">
        <f>VLOOKUP(E87,'[1]Sub project code'!$A$1:$E$5049,5,FALSE)</f>
        <v>#N/A</v>
      </c>
      <c r="U87" s="69" t="str">
        <f>IFERROR(IF(S87=TRUE," ",T87),"Error")</f>
        <v> </v>
      </c>
    </row>
    <row r="88" spans="1:21">
      <c r="A88" s="59"/>
      <c r="B88" s="10" t="b">
        <f>ISBLANK(A88)</f>
        <v>1</v>
      </c>
      <c r="C88" s="10" t="e">
        <f>VLOOKUP(A88,'[1]Account code - active'!A$2:C$446,2,FALSE)</f>
        <v>#N/A</v>
      </c>
      <c r="D88" s="7" t="str">
        <f>IFERROR(IF(B88=TRUE," ",C88),"Error")</f>
        <v> </v>
      </c>
      <c r="E88" s="59"/>
      <c r="F88" s="10" t="b">
        <f>ISBLANK(E88)</f>
        <v>1</v>
      </c>
      <c r="G88" s="10" t="e">
        <f>VLOOKUP(E88,'[1]Sub project code'!A$2:F$5049,3,FALSE)</f>
        <v>#N/A</v>
      </c>
      <c r="H88" s="20" t="e">
        <f>VLOOKUP(E88,'[1]Sub project code'!A$2:E$5049,4,FALSE)</f>
        <v>#N/A</v>
      </c>
      <c r="I88" s="68" t="str">
        <f>IFERROR(IF(F88=TRUE," ",H88),"Error")</f>
        <v> </v>
      </c>
      <c r="J88" s="7" t="str">
        <f>IFERROR(IF(F88=TRUE," ",G88),"Error")</f>
        <v> </v>
      </c>
      <c r="K88" s="71" t="e">
        <f>VLOOKUP(E88,'[1]Sub project code'!$A$2:F$45049,6,FALSE)</f>
        <v>#N/A</v>
      </c>
      <c r="L88" s="71" t="b">
        <f>ISBLANK(E88)</f>
        <v>1</v>
      </c>
      <c r="M88" s="71" t="str">
        <f>IFERROR(IF(L88=TRUE," ",K88),"Error")</f>
        <v> </v>
      </c>
      <c r="N88" s="11"/>
      <c r="O88" s="19"/>
      <c r="P88" s="59"/>
      <c r="Q88" s="7"/>
      <c r="R88" s="7" t="str">
        <f>IFERROR(IF(B88=TRUE," ",$D$3)," ")</f>
        <v> </v>
      </c>
      <c r="S88" s="10" t="b">
        <f>ISBLANK(E88)</f>
        <v>1</v>
      </c>
      <c r="T88" s="20" t="e">
        <f>VLOOKUP(E88,'[1]Sub project code'!$A$1:$E$5049,5,FALSE)</f>
        <v>#N/A</v>
      </c>
      <c r="U88" s="69" t="str">
        <f>IFERROR(IF(S88=TRUE," ",T88),"Error")</f>
        <v> </v>
      </c>
    </row>
    <row r="89" spans="1:21">
      <c r="A89" s="59"/>
      <c r="B89" s="10" t="b">
        <f>ISBLANK(A89)</f>
        <v>1</v>
      </c>
      <c r="C89" s="10" t="e">
        <f>VLOOKUP(A89,'[1]Account code - active'!A$2:C$446,2,FALSE)</f>
        <v>#N/A</v>
      </c>
      <c r="D89" s="7" t="str">
        <f>IFERROR(IF(B89=TRUE," ",C89),"Error")</f>
        <v> </v>
      </c>
      <c r="E89" s="59"/>
      <c r="F89" s="10" t="b">
        <f>ISBLANK(E89)</f>
        <v>1</v>
      </c>
      <c r="G89" s="10" t="e">
        <f>VLOOKUP(E89,'[1]Sub project code'!A$2:F$5049,3,FALSE)</f>
        <v>#N/A</v>
      </c>
      <c r="H89" s="20" t="e">
        <f>VLOOKUP(E89,'[1]Sub project code'!A$2:E$5049,4,FALSE)</f>
        <v>#N/A</v>
      </c>
      <c r="I89" s="68" t="str">
        <f>IFERROR(IF(F89=TRUE," ",H89),"Error")</f>
        <v> </v>
      </c>
      <c r="J89" s="7" t="str">
        <f>IFERROR(IF(F89=TRUE," ",G89),"Error")</f>
        <v> </v>
      </c>
      <c r="K89" s="71" t="e">
        <f>VLOOKUP(E89,'[1]Sub project code'!$A$2:F$45049,6,FALSE)</f>
        <v>#N/A</v>
      </c>
      <c r="L89" s="71" t="b">
        <f>ISBLANK(E89)</f>
        <v>1</v>
      </c>
      <c r="M89" s="71" t="str">
        <f>IFERROR(IF(L89=TRUE," ",K89),"Error")</f>
        <v> </v>
      </c>
      <c r="N89" s="11"/>
      <c r="O89" s="19"/>
      <c r="P89" s="59"/>
      <c r="Q89" s="7"/>
      <c r="R89" s="7" t="str">
        <f>IFERROR(IF(B89=TRUE," ",$D$3)," ")</f>
        <v> </v>
      </c>
      <c r="S89" s="10" t="b">
        <f>ISBLANK(E89)</f>
        <v>1</v>
      </c>
      <c r="T89" s="20" t="e">
        <f>VLOOKUP(E89,'[1]Sub project code'!$A$1:$E$5049,5,FALSE)</f>
        <v>#N/A</v>
      </c>
      <c r="U89" s="69" t="str">
        <f>IFERROR(IF(S89=TRUE," ",T89),"Error")</f>
        <v> </v>
      </c>
    </row>
    <row r="90" spans="1:21">
      <c r="A90" s="59"/>
      <c r="B90" s="10" t="b">
        <f>ISBLANK(A90)</f>
        <v>1</v>
      </c>
      <c r="C90" s="10" t="e">
        <f>VLOOKUP(A90,'[1]Account code - active'!A$2:C$446,2,FALSE)</f>
        <v>#N/A</v>
      </c>
      <c r="D90" s="7" t="str">
        <f>IFERROR(IF(B90=TRUE," ",C90),"Error")</f>
        <v> </v>
      </c>
      <c r="E90" s="59"/>
      <c r="F90" s="10" t="b">
        <f>ISBLANK(E90)</f>
        <v>1</v>
      </c>
      <c r="G90" s="10" t="e">
        <f>VLOOKUP(E90,'[1]Sub project code'!A$2:F$5049,3,FALSE)</f>
        <v>#N/A</v>
      </c>
      <c r="H90" s="20" t="e">
        <f>VLOOKUP(E90,'[1]Sub project code'!A$2:E$5049,4,FALSE)</f>
        <v>#N/A</v>
      </c>
      <c r="I90" s="68" t="str">
        <f>IFERROR(IF(F90=TRUE," ",H90),"Error")</f>
        <v> </v>
      </c>
      <c r="J90" s="7" t="str">
        <f>IFERROR(IF(F90=TRUE," ",G90),"Error")</f>
        <v> </v>
      </c>
      <c r="K90" s="71" t="e">
        <f>VLOOKUP(E90,'[1]Sub project code'!$A$2:F$45049,6,FALSE)</f>
        <v>#N/A</v>
      </c>
      <c r="L90" s="71" t="b">
        <f>ISBLANK(E90)</f>
        <v>1</v>
      </c>
      <c r="M90" s="71" t="str">
        <f>IFERROR(IF(L90=TRUE," ",K90),"Error")</f>
        <v> </v>
      </c>
      <c r="N90" s="11"/>
      <c r="O90" s="19"/>
      <c r="P90" s="59"/>
      <c r="Q90" s="7"/>
      <c r="R90" s="7" t="str">
        <f>IFERROR(IF(B90=TRUE," ",$D$3)," ")</f>
        <v> </v>
      </c>
      <c r="S90" s="10" t="b">
        <f>ISBLANK(E90)</f>
        <v>1</v>
      </c>
      <c r="T90" s="20" t="e">
        <f>VLOOKUP(E90,'[1]Sub project code'!$A$1:$E$5049,5,FALSE)</f>
        <v>#N/A</v>
      </c>
      <c r="U90" s="69" t="str">
        <f>IFERROR(IF(S90=TRUE," ",T90),"Error")</f>
        <v> </v>
      </c>
    </row>
    <row r="91" spans="1:21">
      <c r="A91" s="59"/>
      <c r="B91" s="10" t="b">
        <f>ISBLANK(A91)</f>
        <v>1</v>
      </c>
      <c r="C91" s="10" t="e">
        <f>VLOOKUP(A91,'[1]Account code - active'!A$2:C$446,2,FALSE)</f>
        <v>#N/A</v>
      </c>
      <c r="D91" s="7" t="str">
        <f>IFERROR(IF(B91=TRUE," ",C91),"Error")</f>
        <v> </v>
      </c>
      <c r="E91" s="59"/>
      <c r="F91" s="10" t="b">
        <f>ISBLANK(E91)</f>
        <v>1</v>
      </c>
      <c r="G91" s="10" t="e">
        <f>VLOOKUP(E91,'[1]Sub project code'!A$2:F$5049,3,FALSE)</f>
        <v>#N/A</v>
      </c>
      <c r="H91" s="20" t="e">
        <f>VLOOKUP(E91,'[1]Sub project code'!A$2:E$5049,4,FALSE)</f>
        <v>#N/A</v>
      </c>
      <c r="I91" s="68" t="str">
        <f>IFERROR(IF(F91=TRUE," ",H91),"Error")</f>
        <v> </v>
      </c>
      <c r="J91" s="7" t="str">
        <f>IFERROR(IF(F91=TRUE," ",G91),"Error")</f>
        <v> </v>
      </c>
      <c r="K91" s="71" t="e">
        <f>VLOOKUP(E91,'[1]Sub project code'!$A$2:F$45049,6,FALSE)</f>
        <v>#N/A</v>
      </c>
      <c r="L91" s="71" t="b">
        <f>ISBLANK(E91)</f>
        <v>1</v>
      </c>
      <c r="M91" s="71" t="str">
        <f>IFERROR(IF(L91=TRUE," ",K91),"Error")</f>
        <v> </v>
      </c>
      <c r="N91" s="11"/>
      <c r="O91" s="19"/>
      <c r="P91" s="59"/>
      <c r="Q91" s="7"/>
      <c r="R91" s="7" t="str">
        <f>IFERROR(IF(B91=TRUE," ",$D$3)," ")</f>
        <v> </v>
      </c>
      <c r="S91" s="10" t="b">
        <f>ISBLANK(E91)</f>
        <v>1</v>
      </c>
      <c r="T91" s="20" t="e">
        <f>VLOOKUP(E91,'[1]Sub project code'!$A$1:$E$5049,5,FALSE)</f>
        <v>#N/A</v>
      </c>
      <c r="U91" s="69" t="str">
        <f>IFERROR(IF(S91=TRUE," ",T91),"Error")</f>
        <v> </v>
      </c>
    </row>
    <row r="92" spans="1:21">
      <c r="A92" s="59"/>
      <c r="B92" s="10" t="b">
        <f>ISBLANK(A92)</f>
        <v>1</v>
      </c>
      <c r="C92" s="10" t="e">
        <f>VLOOKUP(A92,'[1]Account code - active'!A$2:C$446,2,FALSE)</f>
        <v>#N/A</v>
      </c>
      <c r="D92" s="7" t="str">
        <f>IFERROR(IF(B92=TRUE," ",C92),"Error")</f>
        <v> </v>
      </c>
      <c r="E92" s="59"/>
      <c r="F92" s="10" t="b">
        <f>ISBLANK(E92)</f>
        <v>1</v>
      </c>
      <c r="G92" s="10" t="e">
        <f>VLOOKUP(E92,'[1]Sub project code'!A$2:F$5049,3,FALSE)</f>
        <v>#N/A</v>
      </c>
      <c r="H92" s="20" t="e">
        <f>VLOOKUP(E92,'[1]Sub project code'!A$2:E$5049,4,FALSE)</f>
        <v>#N/A</v>
      </c>
      <c r="I92" s="68" t="str">
        <f>IFERROR(IF(F92=TRUE," ",H92),"Error")</f>
        <v> </v>
      </c>
      <c r="J92" s="7" t="str">
        <f>IFERROR(IF(F92=TRUE," ",G92),"Error")</f>
        <v> </v>
      </c>
      <c r="K92" s="71" t="e">
        <f>VLOOKUP(E92,'[1]Sub project code'!$A$2:F$45049,6,FALSE)</f>
        <v>#N/A</v>
      </c>
      <c r="L92" s="71" t="b">
        <f>ISBLANK(E92)</f>
        <v>1</v>
      </c>
      <c r="M92" s="71" t="str">
        <f>IFERROR(IF(L92=TRUE," ",K92),"Error")</f>
        <v> </v>
      </c>
      <c r="N92" s="11"/>
      <c r="O92" s="19"/>
      <c r="P92" s="59"/>
      <c r="Q92" s="7"/>
      <c r="R92" s="7" t="str">
        <f>IFERROR(IF(B92=TRUE," ",$D$3)," ")</f>
        <v> </v>
      </c>
      <c r="S92" s="10" t="b">
        <f>ISBLANK(E92)</f>
        <v>1</v>
      </c>
      <c r="T92" s="20" t="e">
        <f>VLOOKUP(E92,'[1]Sub project code'!$A$1:$E$5049,5,FALSE)</f>
        <v>#N/A</v>
      </c>
      <c r="U92" s="69" t="str">
        <f>IFERROR(IF(S92=TRUE," ",T92),"Error")</f>
        <v> </v>
      </c>
    </row>
    <row r="93" spans="1:21">
      <c r="A93" s="59"/>
      <c r="B93" s="10" t="b">
        <f>ISBLANK(A93)</f>
        <v>1</v>
      </c>
      <c r="C93" s="10" t="e">
        <f>VLOOKUP(A93,'[1]Account code - active'!A$2:C$446,2,FALSE)</f>
        <v>#N/A</v>
      </c>
      <c r="D93" s="7" t="str">
        <f>IFERROR(IF(B93=TRUE," ",C93),"Error")</f>
        <v> </v>
      </c>
      <c r="E93" s="59"/>
      <c r="F93" s="10" t="b">
        <f>ISBLANK(E93)</f>
        <v>1</v>
      </c>
      <c r="G93" s="10" t="e">
        <f>VLOOKUP(E93,'[1]Sub project code'!A$2:F$5049,3,FALSE)</f>
        <v>#N/A</v>
      </c>
      <c r="H93" s="20" t="e">
        <f>VLOOKUP(E93,'[1]Sub project code'!A$2:E$5049,4,FALSE)</f>
        <v>#N/A</v>
      </c>
      <c r="I93" s="68" t="str">
        <f>IFERROR(IF(F93=TRUE," ",H93),"Error")</f>
        <v> </v>
      </c>
      <c r="J93" s="7" t="str">
        <f>IFERROR(IF(F93=TRUE," ",G93),"Error")</f>
        <v> </v>
      </c>
      <c r="K93" s="71" t="e">
        <f>VLOOKUP(E93,'[1]Sub project code'!$A$2:F$45049,6,FALSE)</f>
        <v>#N/A</v>
      </c>
      <c r="L93" s="71" t="b">
        <f>ISBLANK(E93)</f>
        <v>1</v>
      </c>
      <c r="M93" s="71" t="str">
        <f>IFERROR(IF(L93=TRUE," ",K93),"Error")</f>
        <v> </v>
      </c>
      <c r="N93" s="11"/>
      <c r="O93" s="19"/>
      <c r="P93" s="59"/>
      <c r="Q93" s="7"/>
      <c r="R93" s="7" t="str">
        <f>IFERROR(IF(B93=TRUE," ",$D$3)," ")</f>
        <v> </v>
      </c>
      <c r="S93" s="10" t="b">
        <f>ISBLANK(E93)</f>
        <v>1</v>
      </c>
      <c r="T93" s="20" t="e">
        <f>VLOOKUP(E93,'[1]Sub project code'!$A$1:$E$5049,5,FALSE)</f>
        <v>#N/A</v>
      </c>
      <c r="U93" s="69" t="str">
        <f>IFERROR(IF(S93=TRUE," ",T93),"Error")</f>
        <v> </v>
      </c>
    </row>
    <row r="94" spans="1:21">
      <c r="A94" s="59"/>
      <c r="B94" s="10" t="b">
        <f>ISBLANK(A94)</f>
        <v>1</v>
      </c>
      <c r="C94" s="10" t="e">
        <f>VLOOKUP(A94,'[1]Account code - active'!A$2:C$446,2,FALSE)</f>
        <v>#N/A</v>
      </c>
      <c r="D94" s="7" t="str">
        <f>IFERROR(IF(B94=TRUE," ",C94),"Error")</f>
        <v> </v>
      </c>
      <c r="E94" s="59"/>
      <c r="F94" s="10" t="b">
        <f>ISBLANK(E94)</f>
        <v>1</v>
      </c>
      <c r="G94" s="10" t="e">
        <f>VLOOKUP(E94,'[1]Sub project code'!A$2:F$5049,3,FALSE)</f>
        <v>#N/A</v>
      </c>
      <c r="H94" s="20" t="e">
        <f>VLOOKUP(E94,'[1]Sub project code'!A$2:E$5049,4,FALSE)</f>
        <v>#N/A</v>
      </c>
      <c r="I94" s="68" t="str">
        <f>IFERROR(IF(F94=TRUE," ",H94),"Error")</f>
        <v> </v>
      </c>
      <c r="J94" s="7" t="str">
        <f>IFERROR(IF(F94=TRUE," ",G94),"Error")</f>
        <v> </v>
      </c>
      <c r="K94" s="71" t="e">
        <f>VLOOKUP(E94,'[1]Sub project code'!$A$2:F$45049,6,FALSE)</f>
        <v>#N/A</v>
      </c>
      <c r="L94" s="71" t="b">
        <f>ISBLANK(E94)</f>
        <v>1</v>
      </c>
      <c r="M94" s="71" t="str">
        <f>IFERROR(IF(L94=TRUE," ",K94),"Error")</f>
        <v> </v>
      </c>
      <c r="N94" s="11"/>
      <c r="O94" s="19"/>
      <c r="P94" s="59"/>
      <c r="Q94" s="7"/>
      <c r="R94" s="7" t="str">
        <f>IFERROR(IF(B94=TRUE," ",$D$3)," ")</f>
        <v> </v>
      </c>
      <c r="S94" s="10" t="b">
        <f>ISBLANK(E94)</f>
        <v>1</v>
      </c>
      <c r="T94" s="20" t="e">
        <f>VLOOKUP(E94,'[1]Sub project code'!$A$1:$E$5049,5,FALSE)</f>
        <v>#N/A</v>
      </c>
      <c r="U94" s="69" t="str">
        <f>IFERROR(IF(S94=TRUE," ",T94),"Error")</f>
        <v> </v>
      </c>
    </row>
    <row r="95" spans="1:21">
      <c r="A95" s="59"/>
      <c r="B95" s="10" t="b">
        <f>ISBLANK(A95)</f>
        <v>1</v>
      </c>
      <c r="C95" s="10" t="e">
        <f>VLOOKUP(A95,'[1]Account code - active'!A$2:C$446,2,FALSE)</f>
        <v>#N/A</v>
      </c>
      <c r="D95" s="7" t="str">
        <f>IFERROR(IF(B95=TRUE," ",C95),"Error")</f>
        <v> </v>
      </c>
      <c r="E95" s="59"/>
      <c r="F95" s="10" t="b">
        <f>ISBLANK(E95)</f>
        <v>1</v>
      </c>
      <c r="G95" s="10" t="e">
        <f>VLOOKUP(E95,'[1]Sub project code'!A$2:F$5049,3,FALSE)</f>
        <v>#N/A</v>
      </c>
      <c r="H95" s="20" t="e">
        <f>VLOOKUP(E95,'[1]Sub project code'!A$2:E$5049,4,FALSE)</f>
        <v>#N/A</v>
      </c>
      <c r="I95" s="68" t="str">
        <f>IFERROR(IF(F95=TRUE," ",H95),"Error")</f>
        <v> </v>
      </c>
      <c r="J95" s="7" t="str">
        <f>IFERROR(IF(F95=TRUE," ",G95),"Error")</f>
        <v> </v>
      </c>
      <c r="K95" s="71" t="e">
        <f>VLOOKUP(E95,'[1]Sub project code'!$A$2:F$45049,6,FALSE)</f>
        <v>#N/A</v>
      </c>
      <c r="L95" s="71" t="b">
        <f>ISBLANK(E95)</f>
        <v>1</v>
      </c>
      <c r="M95" s="71" t="str">
        <f>IFERROR(IF(L95=TRUE," ",K95),"Error")</f>
        <v> </v>
      </c>
      <c r="N95" s="11"/>
      <c r="O95" s="19"/>
      <c r="P95" s="59"/>
      <c r="Q95" s="7"/>
      <c r="R95" s="7" t="str">
        <f>IFERROR(IF(B95=TRUE," ",$D$3)," ")</f>
        <v> </v>
      </c>
      <c r="S95" s="10" t="b">
        <f>ISBLANK(E95)</f>
        <v>1</v>
      </c>
      <c r="T95" s="20" t="e">
        <f>VLOOKUP(E95,'[1]Sub project code'!$A$1:$E$5049,5,FALSE)</f>
        <v>#N/A</v>
      </c>
      <c r="U95" s="69" t="str">
        <f>IFERROR(IF(S95=TRUE," ",T95),"Error")</f>
        <v> </v>
      </c>
    </row>
    <row r="96" spans="1:21">
      <c r="A96" s="59"/>
      <c r="B96" s="10" t="b">
        <f>ISBLANK(A96)</f>
        <v>1</v>
      </c>
      <c r="C96" s="10" t="e">
        <f>VLOOKUP(A96,'[1]Account code - active'!A$2:C$446,2,FALSE)</f>
        <v>#N/A</v>
      </c>
      <c r="D96" s="7" t="str">
        <f>IFERROR(IF(B96=TRUE," ",C96),"Error")</f>
        <v> </v>
      </c>
      <c r="E96" s="59"/>
      <c r="F96" s="10" t="b">
        <f>ISBLANK(E96)</f>
        <v>1</v>
      </c>
      <c r="G96" s="10" t="e">
        <f>VLOOKUP(E96,'[1]Sub project code'!A$2:F$5049,3,FALSE)</f>
        <v>#N/A</v>
      </c>
      <c r="H96" s="20" t="e">
        <f>VLOOKUP(E96,'[1]Sub project code'!A$2:E$5049,4,FALSE)</f>
        <v>#N/A</v>
      </c>
      <c r="I96" s="68" t="str">
        <f>IFERROR(IF(F96=TRUE," ",H96),"Error")</f>
        <v> </v>
      </c>
      <c r="J96" s="7" t="str">
        <f>IFERROR(IF(F96=TRUE," ",G96),"Error")</f>
        <v> </v>
      </c>
      <c r="K96" s="71" t="e">
        <f>VLOOKUP(E96,'[1]Sub project code'!$A$2:F$45049,6,FALSE)</f>
        <v>#N/A</v>
      </c>
      <c r="L96" s="71" t="b">
        <f>ISBLANK(E96)</f>
        <v>1</v>
      </c>
      <c r="M96" s="71" t="str">
        <f>IFERROR(IF(L96=TRUE," ",K96),"Error")</f>
        <v> </v>
      </c>
      <c r="N96" s="11"/>
      <c r="O96" s="19"/>
      <c r="P96" s="59"/>
      <c r="Q96" s="7"/>
      <c r="R96" s="7" t="str">
        <f>IFERROR(IF(B96=TRUE," ",$D$3)," ")</f>
        <v> </v>
      </c>
      <c r="S96" s="10" t="b">
        <f>ISBLANK(E96)</f>
        <v>1</v>
      </c>
      <c r="T96" s="20" t="e">
        <f>VLOOKUP(E96,'[1]Sub project code'!$A$1:$E$5049,5,FALSE)</f>
        <v>#N/A</v>
      </c>
      <c r="U96" s="69" t="str">
        <f>IFERROR(IF(S96=TRUE," ",T96),"Error")</f>
        <v> </v>
      </c>
    </row>
    <row r="97" spans="1:21">
      <c r="A97" s="59"/>
      <c r="B97" s="10" t="b">
        <f>ISBLANK(A97)</f>
        <v>1</v>
      </c>
      <c r="C97" s="10" t="e">
        <f>VLOOKUP(A97,'[1]Account code - active'!A$2:C$446,2,FALSE)</f>
        <v>#N/A</v>
      </c>
      <c r="D97" s="7" t="str">
        <f>IFERROR(IF(B97=TRUE," ",C97),"Error")</f>
        <v> </v>
      </c>
      <c r="E97" s="59"/>
      <c r="F97" s="10" t="b">
        <f>ISBLANK(E97)</f>
        <v>1</v>
      </c>
      <c r="G97" s="10" t="e">
        <f>VLOOKUP(E97,'[1]Sub project code'!A$2:F$5049,3,FALSE)</f>
        <v>#N/A</v>
      </c>
      <c r="H97" s="20" t="e">
        <f>VLOOKUP(E97,'[1]Sub project code'!A$2:E$5049,4,FALSE)</f>
        <v>#N/A</v>
      </c>
      <c r="I97" s="68" t="str">
        <f>IFERROR(IF(F97=TRUE," ",H97),"Error")</f>
        <v> </v>
      </c>
      <c r="J97" s="7" t="str">
        <f>IFERROR(IF(F97=TRUE," ",G97),"Error")</f>
        <v> </v>
      </c>
      <c r="K97" s="71" t="e">
        <f>VLOOKUP(E97,'[1]Sub project code'!$A$2:F$45049,6,FALSE)</f>
        <v>#N/A</v>
      </c>
      <c r="L97" s="71" t="b">
        <f>ISBLANK(E97)</f>
        <v>1</v>
      </c>
      <c r="M97" s="71" t="str">
        <f>IFERROR(IF(L97=TRUE," ",K97),"Error")</f>
        <v> </v>
      </c>
      <c r="N97" s="11"/>
      <c r="O97" s="19"/>
      <c r="P97" s="59"/>
      <c r="Q97" s="7"/>
      <c r="R97" s="7" t="str">
        <f>IFERROR(IF(B97=TRUE," ",$D$3)," ")</f>
        <v> </v>
      </c>
      <c r="S97" s="10" t="b">
        <f>ISBLANK(E97)</f>
        <v>1</v>
      </c>
      <c r="T97" s="20" t="e">
        <f>VLOOKUP(E97,'[1]Sub project code'!$A$1:$E$5049,5,FALSE)</f>
        <v>#N/A</v>
      </c>
      <c r="U97" s="69" t="str">
        <f>IFERROR(IF(S97=TRUE," ",T97),"Error")</f>
        <v> </v>
      </c>
    </row>
    <row r="98" spans="1:21">
      <c r="A98" s="59"/>
      <c r="B98" s="10" t="b">
        <f>ISBLANK(A98)</f>
        <v>1</v>
      </c>
      <c r="C98" s="10" t="e">
        <f>VLOOKUP(A98,'[1]Account code - active'!A$2:C$446,2,FALSE)</f>
        <v>#N/A</v>
      </c>
      <c r="D98" s="7" t="str">
        <f>IFERROR(IF(B98=TRUE," ",C98),"Error")</f>
        <v> </v>
      </c>
      <c r="E98" s="59"/>
      <c r="F98" s="10" t="b">
        <f>ISBLANK(E98)</f>
        <v>1</v>
      </c>
      <c r="G98" s="10" t="e">
        <f>VLOOKUP(E98,'[1]Sub project code'!A$2:F$5049,3,FALSE)</f>
        <v>#N/A</v>
      </c>
      <c r="H98" s="20" t="e">
        <f>VLOOKUP(E98,'[1]Sub project code'!A$2:E$5049,4,FALSE)</f>
        <v>#N/A</v>
      </c>
      <c r="I98" s="68" t="str">
        <f>IFERROR(IF(F98=TRUE," ",H98),"Error")</f>
        <v> </v>
      </c>
      <c r="J98" s="7" t="str">
        <f>IFERROR(IF(F98=TRUE," ",G98),"Error")</f>
        <v> </v>
      </c>
      <c r="K98" s="71" t="e">
        <f>VLOOKUP(E98,'[1]Sub project code'!$A$2:F$45049,6,FALSE)</f>
        <v>#N/A</v>
      </c>
      <c r="L98" s="71" t="b">
        <f>ISBLANK(E98)</f>
        <v>1</v>
      </c>
      <c r="M98" s="71" t="str">
        <f>IFERROR(IF(L98=TRUE," ",K98),"Error")</f>
        <v> </v>
      </c>
      <c r="N98" s="11"/>
      <c r="O98" s="19"/>
      <c r="P98" s="59"/>
      <c r="Q98" s="7"/>
      <c r="R98" s="7" t="str">
        <f>IFERROR(IF(B98=TRUE," ",$D$3)," ")</f>
        <v> </v>
      </c>
      <c r="S98" s="10" t="b">
        <f>ISBLANK(E98)</f>
        <v>1</v>
      </c>
      <c r="T98" s="20" t="e">
        <f>VLOOKUP(E98,'[1]Sub project code'!$A$1:$E$5049,5,FALSE)</f>
        <v>#N/A</v>
      </c>
      <c r="U98" s="69" t="str">
        <f>IFERROR(IF(S98=TRUE," ",T98),"Error")</f>
        <v> </v>
      </c>
    </row>
    <row r="99" spans="1:21">
      <c r="A99" s="59"/>
      <c r="B99" s="10" t="b">
        <f>ISBLANK(A99)</f>
        <v>1</v>
      </c>
      <c r="C99" s="10" t="e">
        <f>VLOOKUP(A99,'[1]Account code - active'!A$2:C$446,2,FALSE)</f>
        <v>#N/A</v>
      </c>
      <c r="D99" s="7" t="str">
        <f>IFERROR(IF(B99=TRUE," ",C99),"Error")</f>
        <v> </v>
      </c>
      <c r="E99" s="59"/>
      <c r="F99" s="10" t="b">
        <f>ISBLANK(E99)</f>
        <v>1</v>
      </c>
      <c r="G99" s="10" t="e">
        <f>VLOOKUP(E99,'[1]Sub project code'!A$2:F$5049,3,FALSE)</f>
        <v>#N/A</v>
      </c>
      <c r="H99" s="20" t="e">
        <f>VLOOKUP(E99,'[1]Sub project code'!A$2:E$5049,4,FALSE)</f>
        <v>#N/A</v>
      </c>
      <c r="I99" s="68" t="str">
        <f>IFERROR(IF(F99=TRUE," ",H99),"Error")</f>
        <v> </v>
      </c>
      <c r="J99" s="7" t="str">
        <f>IFERROR(IF(F99=TRUE," ",G99),"Error")</f>
        <v> </v>
      </c>
      <c r="K99" s="71" t="e">
        <f>VLOOKUP(E99,'[1]Sub project code'!$A$2:F$45049,6,FALSE)</f>
        <v>#N/A</v>
      </c>
      <c r="L99" s="71" t="b">
        <f>ISBLANK(E99)</f>
        <v>1</v>
      </c>
      <c r="M99" s="71" t="str">
        <f>IFERROR(IF(L99=TRUE," ",K99),"Error")</f>
        <v> </v>
      </c>
      <c r="N99" s="11"/>
      <c r="O99" s="19"/>
      <c r="P99" s="59"/>
      <c r="Q99" s="7"/>
      <c r="R99" s="7" t="str">
        <f>IFERROR(IF(B99=TRUE," ",$D$3)," ")</f>
        <v> </v>
      </c>
      <c r="S99" s="10" t="b">
        <f>ISBLANK(E99)</f>
        <v>1</v>
      </c>
      <c r="T99" s="20" t="e">
        <f>VLOOKUP(E99,'[1]Sub project code'!$A$1:$E$5049,5,FALSE)</f>
        <v>#N/A</v>
      </c>
      <c r="U99" s="69" t="str">
        <f>IFERROR(IF(S99=TRUE," ",T99),"Error")</f>
        <v> </v>
      </c>
    </row>
    <row r="100" spans="1:21">
      <c r="A100" s="59"/>
      <c r="B100" s="10" t="b">
        <f>ISBLANK(A100)</f>
        <v>1</v>
      </c>
      <c r="C100" s="10" t="e">
        <f>VLOOKUP(A100,'[1]Account code - active'!A$2:C$446,2,FALSE)</f>
        <v>#N/A</v>
      </c>
      <c r="D100" s="7" t="str">
        <f>IFERROR(IF(B100=TRUE," ",C100),"Error")</f>
        <v> </v>
      </c>
      <c r="E100" s="59"/>
      <c r="F100" s="10" t="b">
        <f>ISBLANK(E100)</f>
        <v>1</v>
      </c>
      <c r="G100" s="10" t="e">
        <f>VLOOKUP(E100,'[1]Sub project code'!A$2:F$5049,3,FALSE)</f>
        <v>#N/A</v>
      </c>
      <c r="H100" s="20" t="e">
        <f>VLOOKUP(E100,'[1]Sub project code'!A$2:E$5049,4,FALSE)</f>
        <v>#N/A</v>
      </c>
      <c r="I100" s="68" t="str">
        <f>IFERROR(IF(F100=TRUE," ",H100),"Error")</f>
        <v> </v>
      </c>
      <c r="J100" s="7" t="str">
        <f>IFERROR(IF(F100=TRUE," ",G100),"Error")</f>
        <v> </v>
      </c>
      <c r="K100" s="71" t="e">
        <f>VLOOKUP(E100,'[1]Sub project code'!$A$2:F$45049,6,FALSE)</f>
        <v>#N/A</v>
      </c>
      <c r="L100" s="71" t="b">
        <f>ISBLANK(E100)</f>
        <v>1</v>
      </c>
      <c r="M100" s="71" t="str">
        <f>IFERROR(IF(L100=TRUE," ",K100),"Error")</f>
        <v> </v>
      </c>
      <c r="N100" s="11"/>
      <c r="O100" s="19"/>
      <c r="P100" s="59"/>
      <c r="Q100" s="7"/>
      <c r="R100" s="7" t="str">
        <f>IFERROR(IF(B100=TRUE," ",$D$3)," ")</f>
        <v> </v>
      </c>
      <c r="S100" s="10" t="b">
        <f>ISBLANK(E100)</f>
        <v>1</v>
      </c>
      <c r="T100" s="20" t="e">
        <f>VLOOKUP(E100,'[1]Sub project code'!$A$1:$E$5049,5,FALSE)</f>
        <v>#N/A</v>
      </c>
      <c r="U100" s="69" t="str">
        <f>IFERROR(IF(S100=TRUE," ",T100),"Error")</f>
        <v> </v>
      </c>
    </row>
    <row r="101" spans="1:21">
      <c r="A101" s="59"/>
      <c r="B101" s="10" t="b">
        <f>ISBLANK(A101)</f>
        <v>1</v>
      </c>
      <c r="C101" s="10" t="e">
        <f>VLOOKUP(A101,'[1]Account code - active'!A$2:C$446,2,FALSE)</f>
        <v>#N/A</v>
      </c>
      <c r="D101" s="7" t="str">
        <f>IFERROR(IF(B101=TRUE," ",C101),"Error")</f>
        <v> </v>
      </c>
      <c r="E101" s="59"/>
      <c r="F101" s="10" t="b">
        <f>ISBLANK(E101)</f>
        <v>1</v>
      </c>
      <c r="G101" s="10" t="e">
        <f>VLOOKUP(E101,'[1]Sub project code'!A$2:F$5049,3,FALSE)</f>
        <v>#N/A</v>
      </c>
      <c r="H101" s="20" t="e">
        <f>VLOOKUP(E101,'[1]Sub project code'!A$2:E$5049,4,FALSE)</f>
        <v>#N/A</v>
      </c>
      <c r="I101" s="68" t="str">
        <f>IFERROR(IF(F101=TRUE," ",H101),"Error")</f>
        <v> </v>
      </c>
      <c r="J101" s="7" t="str">
        <f>IFERROR(IF(F101=TRUE," ",G101),"Error")</f>
        <v> </v>
      </c>
      <c r="K101" s="71" t="e">
        <f>VLOOKUP(E101,'[1]Sub project code'!$A$2:F$45049,6,FALSE)</f>
        <v>#N/A</v>
      </c>
      <c r="L101" s="71" t="b">
        <f>ISBLANK(E101)</f>
        <v>1</v>
      </c>
      <c r="M101" s="71" t="str">
        <f>IFERROR(IF(L101=TRUE," ",K101),"Error")</f>
        <v> </v>
      </c>
      <c r="N101" s="11"/>
      <c r="O101" s="19"/>
      <c r="P101" s="59"/>
      <c r="Q101" s="7"/>
      <c r="R101" s="7" t="str">
        <f>IFERROR(IF(B101=TRUE," ",$D$3)," ")</f>
        <v> </v>
      </c>
      <c r="S101" s="10" t="b">
        <f>ISBLANK(E101)</f>
        <v>1</v>
      </c>
      <c r="T101" s="20" t="e">
        <f>VLOOKUP(E101,'[1]Sub project code'!$A$1:$E$5049,5,FALSE)</f>
        <v>#N/A</v>
      </c>
      <c r="U101" s="69" t="str">
        <f>IFERROR(IF(S101=TRUE," ",T101),"Error")</f>
        <v> </v>
      </c>
    </row>
    <row r="102" spans="1:21">
      <c r="A102" s="59"/>
      <c r="B102" s="10" t="b">
        <f>ISBLANK(A102)</f>
        <v>1</v>
      </c>
      <c r="C102" s="10" t="e">
        <f>VLOOKUP(A102,'[1]Account code - active'!A$2:C$446,2,FALSE)</f>
        <v>#N/A</v>
      </c>
      <c r="D102" s="7" t="str">
        <f>IFERROR(IF(B102=TRUE," ",C102),"Error")</f>
        <v> </v>
      </c>
      <c r="E102" s="59"/>
      <c r="F102" s="10" t="b">
        <f>ISBLANK(E102)</f>
        <v>1</v>
      </c>
      <c r="G102" s="10" t="e">
        <f>VLOOKUP(E102,'[1]Sub project code'!A$2:F$5049,3,FALSE)</f>
        <v>#N/A</v>
      </c>
      <c r="H102" s="20" t="e">
        <f>VLOOKUP(E102,'[1]Sub project code'!A$2:E$5049,4,FALSE)</f>
        <v>#N/A</v>
      </c>
      <c r="I102" s="68" t="str">
        <f>IFERROR(IF(F102=TRUE," ",H102),"Error")</f>
        <v> </v>
      </c>
      <c r="J102" s="7" t="str">
        <f>IFERROR(IF(F102=TRUE," ",G102),"Error")</f>
        <v> </v>
      </c>
      <c r="K102" s="71" t="e">
        <f>VLOOKUP(E102,'[1]Sub project code'!$A$2:F$45049,6,FALSE)</f>
        <v>#N/A</v>
      </c>
      <c r="L102" s="71" t="b">
        <f>ISBLANK(E102)</f>
        <v>1</v>
      </c>
      <c r="M102" s="71" t="str">
        <f>IFERROR(IF(L102=TRUE," ",K102),"Error")</f>
        <v> </v>
      </c>
      <c r="N102" s="11"/>
      <c r="O102" s="19"/>
      <c r="P102" s="59"/>
      <c r="Q102" s="7"/>
      <c r="R102" s="7" t="str">
        <f>IFERROR(IF(B102=TRUE," ",$D$3)," ")</f>
        <v> </v>
      </c>
      <c r="S102" s="10" t="b">
        <f>ISBLANK(E102)</f>
        <v>1</v>
      </c>
      <c r="T102" s="20" t="e">
        <f>VLOOKUP(E102,'[1]Sub project code'!$A$1:$E$5049,5,FALSE)</f>
        <v>#N/A</v>
      </c>
      <c r="U102" s="69" t="str">
        <f>IFERROR(IF(S102=TRUE," ",T102),"Error")</f>
        <v> </v>
      </c>
    </row>
    <row r="103" spans="1:21">
      <c r="A103" s="59"/>
      <c r="B103" s="10" t="b">
        <f>ISBLANK(A103)</f>
        <v>1</v>
      </c>
      <c r="C103" s="10" t="e">
        <f>VLOOKUP(A103,'[1]Account code - active'!A$2:C$446,2,FALSE)</f>
        <v>#N/A</v>
      </c>
      <c r="D103" s="7" t="str">
        <f>IFERROR(IF(B103=TRUE," ",C103),"Error")</f>
        <v> </v>
      </c>
      <c r="E103" s="59"/>
      <c r="F103" s="10" t="b">
        <f>ISBLANK(E103)</f>
        <v>1</v>
      </c>
      <c r="G103" s="10" t="e">
        <f>VLOOKUP(E103,'[1]Sub project code'!A$2:F$5049,3,FALSE)</f>
        <v>#N/A</v>
      </c>
      <c r="H103" s="20" t="e">
        <f>VLOOKUP(E103,'[1]Sub project code'!A$2:E$5049,4,FALSE)</f>
        <v>#N/A</v>
      </c>
      <c r="I103" s="68" t="str">
        <f>IFERROR(IF(F103=TRUE," ",H103),"Error")</f>
        <v> </v>
      </c>
      <c r="J103" s="7" t="str">
        <f>IFERROR(IF(F103=TRUE," ",G103),"Error")</f>
        <v> </v>
      </c>
      <c r="K103" s="71" t="e">
        <f>VLOOKUP(E103,'[1]Sub project code'!$A$2:F$45049,6,FALSE)</f>
        <v>#N/A</v>
      </c>
      <c r="L103" s="71" t="b">
        <f>ISBLANK(E103)</f>
        <v>1</v>
      </c>
      <c r="M103" s="71" t="str">
        <f>IFERROR(IF(L103=TRUE," ",K103),"Error")</f>
        <v> </v>
      </c>
      <c r="N103" s="11"/>
      <c r="O103" s="19"/>
      <c r="P103" s="59"/>
      <c r="Q103" s="7"/>
      <c r="R103" s="7" t="str">
        <f>IFERROR(IF(B103=TRUE," ",$D$3)," ")</f>
        <v> </v>
      </c>
      <c r="S103" s="10" t="b">
        <f>ISBLANK(E103)</f>
        <v>1</v>
      </c>
      <c r="T103" s="20" t="e">
        <f>VLOOKUP(E103,'[1]Sub project code'!$A$1:$E$5049,5,FALSE)</f>
        <v>#N/A</v>
      </c>
      <c r="U103" s="69" t="str">
        <f>IFERROR(IF(S103=TRUE," ",T103),"Error")</f>
        <v> </v>
      </c>
    </row>
    <row r="104" spans="1:21">
      <c r="A104" s="59"/>
      <c r="B104" s="10" t="b">
        <f>ISBLANK(A104)</f>
        <v>1</v>
      </c>
      <c r="C104" s="10" t="e">
        <f>VLOOKUP(A104,'[1]Account code - active'!A$2:C$446,2,FALSE)</f>
        <v>#N/A</v>
      </c>
      <c r="D104" s="7" t="str">
        <f>IFERROR(IF(B104=TRUE," ",C104),"Error")</f>
        <v> </v>
      </c>
      <c r="E104" s="59"/>
      <c r="F104" s="10" t="b">
        <f>ISBLANK(E104)</f>
        <v>1</v>
      </c>
      <c r="G104" s="10" t="e">
        <f>VLOOKUP(E104,'[1]Sub project code'!A$2:F$5049,3,FALSE)</f>
        <v>#N/A</v>
      </c>
      <c r="H104" s="20" t="e">
        <f>VLOOKUP(E104,'[1]Sub project code'!A$2:E$5049,4,FALSE)</f>
        <v>#N/A</v>
      </c>
      <c r="I104" s="68" t="str">
        <f>IFERROR(IF(F104=TRUE," ",H104),"Error")</f>
        <v> </v>
      </c>
      <c r="J104" s="7" t="str">
        <f>IFERROR(IF(F104=TRUE," ",G104),"Error")</f>
        <v> </v>
      </c>
      <c r="K104" s="71" t="e">
        <f>VLOOKUP(E104,'[1]Sub project code'!$A$2:F$45049,6,FALSE)</f>
        <v>#N/A</v>
      </c>
      <c r="L104" s="71" t="b">
        <f>ISBLANK(E104)</f>
        <v>1</v>
      </c>
      <c r="M104" s="71" t="str">
        <f>IFERROR(IF(L104=TRUE," ",K104),"Error")</f>
        <v> </v>
      </c>
      <c r="N104" s="11"/>
      <c r="O104" s="19"/>
      <c r="P104" s="59"/>
      <c r="Q104" s="7"/>
      <c r="R104" s="7" t="str">
        <f>IFERROR(IF(B104=TRUE," ",$D$3)," ")</f>
        <v> </v>
      </c>
      <c r="S104" s="10" t="b">
        <f>ISBLANK(E104)</f>
        <v>1</v>
      </c>
      <c r="T104" s="20" t="e">
        <f>VLOOKUP(E104,'[1]Sub project code'!$A$1:$E$5049,5,FALSE)</f>
        <v>#N/A</v>
      </c>
      <c r="U104" s="69" t="str">
        <f>IFERROR(IF(S104=TRUE," ",T104),"Error")</f>
        <v> </v>
      </c>
    </row>
    <row r="105" spans="1:21">
      <c r="A105" s="59"/>
      <c r="B105" s="10" t="b">
        <f>ISBLANK(A105)</f>
        <v>1</v>
      </c>
      <c r="C105" s="10" t="e">
        <f>VLOOKUP(A105,'[1]Account code - active'!A$2:C$446,2,FALSE)</f>
        <v>#N/A</v>
      </c>
      <c r="D105" s="7" t="str">
        <f>IFERROR(IF(B105=TRUE," ",C105),"Error")</f>
        <v> </v>
      </c>
      <c r="E105" s="59"/>
      <c r="F105" s="10" t="b">
        <f>ISBLANK(E105)</f>
        <v>1</v>
      </c>
      <c r="G105" s="10" t="e">
        <f>VLOOKUP(E105,'[1]Sub project code'!A$2:F$5049,3,FALSE)</f>
        <v>#N/A</v>
      </c>
      <c r="H105" s="20" t="e">
        <f>VLOOKUP(E105,'[1]Sub project code'!A$2:E$5049,4,FALSE)</f>
        <v>#N/A</v>
      </c>
      <c r="I105" s="68" t="str">
        <f>IFERROR(IF(F105=TRUE," ",H105),"Error")</f>
        <v> </v>
      </c>
      <c r="J105" s="7" t="str">
        <f>IFERROR(IF(F105=TRUE," ",G105),"Error")</f>
        <v> </v>
      </c>
      <c r="K105" s="71" t="e">
        <f>VLOOKUP(E105,'[1]Sub project code'!$A$2:F$45049,6,FALSE)</f>
        <v>#N/A</v>
      </c>
      <c r="L105" s="71" t="b">
        <f>ISBLANK(E105)</f>
        <v>1</v>
      </c>
      <c r="M105" s="71" t="str">
        <f>IFERROR(IF(L105=TRUE," ",K105),"Error")</f>
        <v> </v>
      </c>
      <c r="N105" s="11"/>
      <c r="O105" s="19"/>
      <c r="P105" s="59"/>
      <c r="Q105" s="7"/>
      <c r="R105" s="7" t="str">
        <f>IFERROR(IF(B105=TRUE," ",$D$3)," ")</f>
        <v> </v>
      </c>
      <c r="S105" s="10" t="b">
        <f>ISBLANK(E105)</f>
        <v>1</v>
      </c>
      <c r="T105" s="20" t="e">
        <f>VLOOKUP(E105,'[1]Sub project code'!$A$1:$E$5049,5,FALSE)</f>
        <v>#N/A</v>
      </c>
      <c r="U105" s="69" t="str">
        <f>IFERROR(IF(S105=TRUE," ",T105),"Error")</f>
        <v> </v>
      </c>
    </row>
    <row r="106" spans="1:21">
      <c r="A106" s="59"/>
      <c r="B106" s="10" t="b">
        <f>ISBLANK(A106)</f>
        <v>1</v>
      </c>
      <c r="C106" s="10" t="e">
        <f>VLOOKUP(A106,'[1]Account code - active'!A$2:C$446,2,FALSE)</f>
        <v>#N/A</v>
      </c>
      <c r="D106" s="7" t="str">
        <f>IFERROR(IF(B106=TRUE," ",C106),"Error")</f>
        <v> </v>
      </c>
      <c r="E106" s="59"/>
      <c r="F106" s="10" t="b">
        <f>ISBLANK(E106)</f>
        <v>1</v>
      </c>
      <c r="G106" s="10" t="e">
        <f>VLOOKUP(E106,'[1]Sub project code'!A$2:F$5049,3,FALSE)</f>
        <v>#N/A</v>
      </c>
      <c r="H106" s="20" t="e">
        <f>VLOOKUP(E106,'[1]Sub project code'!A$2:E$5049,4,FALSE)</f>
        <v>#N/A</v>
      </c>
      <c r="I106" s="68" t="str">
        <f>IFERROR(IF(F106=TRUE," ",H106),"Error")</f>
        <v> </v>
      </c>
      <c r="J106" s="7" t="str">
        <f>IFERROR(IF(F106=TRUE," ",G106),"Error")</f>
        <v> </v>
      </c>
      <c r="K106" s="71" t="e">
        <f>VLOOKUP(E106,'[1]Sub project code'!$A$2:F$45049,6,FALSE)</f>
        <v>#N/A</v>
      </c>
      <c r="L106" s="71" t="b">
        <f>ISBLANK(E106)</f>
        <v>1</v>
      </c>
      <c r="M106" s="71" t="str">
        <f>IFERROR(IF(L106=TRUE," ",K106),"Error")</f>
        <v> </v>
      </c>
      <c r="N106" s="11"/>
      <c r="O106" s="19"/>
      <c r="P106" s="59"/>
      <c r="Q106" s="7"/>
      <c r="R106" s="7" t="str">
        <f>IFERROR(IF(B106=TRUE," ",$D$3)," ")</f>
        <v> </v>
      </c>
      <c r="S106" s="10" t="b">
        <f>ISBLANK(E106)</f>
        <v>1</v>
      </c>
      <c r="T106" s="20" t="e">
        <f>VLOOKUP(E106,'[1]Sub project code'!$A$1:$E$5049,5,FALSE)</f>
        <v>#N/A</v>
      </c>
      <c r="U106" s="69" t="str">
        <f>IFERROR(IF(S106=TRUE," ",T106),"Error")</f>
        <v> </v>
      </c>
    </row>
    <row r="107" spans="1:21">
      <c r="A107" s="59"/>
      <c r="B107" s="10" t="b">
        <f>ISBLANK(A107)</f>
        <v>1</v>
      </c>
      <c r="C107" s="10" t="e">
        <f>VLOOKUP(A107,'[1]Account code - active'!A$2:C$446,2,FALSE)</f>
        <v>#N/A</v>
      </c>
      <c r="D107" s="7" t="str">
        <f>IFERROR(IF(B107=TRUE," ",C107),"Error")</f>
        <v> </v>
      </c>
      <c r="E107" s="59"/>
      <c r="F107" s="10" t="b">
        <f>ISBLANK(E107)</f>
        <v>1</v>
      </c>
      <c r="G107" s="10" t="e">
        <f>VLOOKUP(E107,'[1]Sub project code'!A$2:F$5049,3,FALSE)</f>
        <v>#N/A</v>
      </c>
      <c r="H107" s="20" t="e">
        <f>VLOOKUP(E107,'[1]Sub project code'!A$2:E$5049,4,FALSE)</f>
        <v>#N/A</v>
      </c>
      <c r="I107" s="68" t="str">
        <f>IFERROR(IF(F107=TRUE," ",H107),"Error")</f>
        <v> </v>
      </c>
      <c r="J107" s="7" t="str">
        <f>IFERROR(IF(F107=TRUE," ",G107),"Error")</f>
        <v> </v>
      </c>
      <c r="K107" s="71" t="e">
        <f>VLOOKUP(E107,'[1]Sub project code'!$A$2:F$45049,6,FALSE)</f>
        <v>#N/A</v>
      </c>
      <c r="L107" s="71" t="b">
        <f>ISBLANK(E107)</f>
        <v>1</v>
      </c>
      <c r="M107" s="71" t="str">
        <f>IFERROR(IF(L107=TRUE," ",K107),"Error")</f>
        <v> </v>
      </c>
      <c r="N107" s="11"/>
      <c r="O107" s="19"/>
      <c r="P107" s="59"/>
      <c r="Q107" s="7"/>
      <c r="R107" s="7" t="str">
        <f>IFERROR(IF(B107=TRUE," ",$D$3)," ")</f>
        <v> </v>
      </c>
      <c r="S107" s="10" t="b">
        <f>ISBLANK(E107)</f>
        <v>1</v>
      </c>
      <c r="T107" s="20" t="e">
        <f>VLOOKUP(E107,'[1]Sub project code'!$A$1:$E$5049,5,FALSE)</f>
        <v>#N/A</v>
      </c>
      <c r="U107" s="69" t="str">
        <f>IFERROR(IF(S107=TRUE," ",T107),"Error")</f>
        <v> </v>
      </c>
    </row>
    <row r="108" spans="1:21">
      <c r="A108" s="59"/>
      <c r="B108" s="10" t="b">
        <f>ISBLANK(A108)</f>
        <v>1</v>
      </c>
      <c r="C108" s="10" t="e">
        <f>VLOOKUP(A108,'[1]Account code - active'!A$2:C$446,2,FALSE)</f>
        <v>#N/A</v>
      </c>
      <c r="D108" s="7" t="str">
        <f>IFERROR(IF(B108=TRUE," ",C108),"Error")</f>
        <v> </v>
      </c>
      <c r="E108" s="59"/>
      <c r="F108" s="10" t="b">
        <f>ISBLANK(E108)</f>
        <v>1</v>
      </c>
      <c r="G108" s="10" t="e">
        <f>VLOOKUP(E108,'[1]Sub project code'!A$2:F$5049,3,FALSE)</f>
        <v>#N/A</v>
      </c>
      <c r="H108" s="20" t="e">
        <f>VLOOKUP(E108,'[1]Sub project code'!A$2:E$5049,4,FALSE)</f>
        <v>#N/A</v>
      </c>
      <c r="I108" s="68" t="str">
        <f>IFERROR(IF(F108=TRUE," ",H108),"Error")</f>
        <v> </v>
      </c>
      <c r="J108" s="7" t="str">
        <f>IFERROR(IF(F108=TRUE," ",G108),"Error")</f>
        <v> </v>
      </c>
      <c r="K108" s="71" t="e">
        <f>VLOOKUP(E108,'[1]Sub project code'!$A$2:F$45049,6,FALSE)</f>
        <v>#N/A</v>
      </c>
      <c r="L108" s="71" t="b">
        <f>ISBLANK(E108)</f>
        <v>1</v>
      </c>
      <c r="M108" s="71" t="str">
        <f>IFERROR(IF(L108=TRUE," ",K108),"Error")</f>
        <v> </v>
      </c>
      <c r="N108" s="11"/>
      <c r="O108" s="19"/>
      <c r="P108" s="59"/>
      <c r="Q108" s="7"/>
      <c r="R108" s="7" t="str">
        <f>IFERROR(IF(B108=TRUE," ",$D$3)," ")</f>
        <v> </v>
      </c>
      <c r="S108" s="10" t="b">
        <f>ISBLANK(E108)</f>
        <v>1</v>
      </c>
      <c r="T108" s="20" t="e">
        <f>VLOOKUP(E108,'[1]Sub project code'!$A$1:$E$5049,5,FALSE)</f>
        <v>#N/A</v>
      </c>
      <c r="U108" s="69" t="str">
        <f>IFERROR(IF(S108=TRUE," ",T108),"Error")</f>
        <v> </v>
      </c>
    </row>
    <row r="109" spans="1:21">
      <c r="A109" s="59"/>
      <c r="B109" s="10" t="b">
        <f>ISBLANK(A109)</f>
        <v>1</v>
      </c>
      <c r="C109" s="10" t="e">
        <f>VLOOKUP(A109,'[1]Account code - active'!A$2:C$446,2,FALSE)</f>
        <v>#N/A</v>
      </c>
      <c r="D109" s="7" t="str">
        <f>IFERROR(IF(B109=TRUE," ",C109),"Error")</f>
        <v> </v>
      </c>
      <c r="E109" s="59"/>
      <c r="F109" s="10" t="b">
        <f>ISBLANK(E109)</f>
        <v>1</v>
      </c>
      <c r="G109" s="10" t="e">
        <f>VLOOKUP(E109,'[1]Sub project code'!A$2:F$5049,3,FALSE)</f>
        <v>#N/A</v>
      </c>
      <c r="H109" s="20" t="e">
        <f>VLOOKUP(E109,'[1]Sub project code'!A$2:E$5049,4,FALSE)</f>
        <v>#N/A</v>
      </c>
      <c r="I109" s="68" t="str">
        <f>IFERROR(IF(F109=TRUE," ",H109),"Error")</f>
        <v> </v>
      </c>
      <c r="J109" s="7" t="str">
        <f>IFERROR(IF(F109=TRUE," ",G109),"Error")</f>
        <v> </v>
      </c>
      <c r="K109" s="71" t="e">
        <f>VLOOKUP(E109,'[1]Sub project code'!$A$2:F$45049,6,FALSE)</f>
        <v>#N/A</v>
      </c>
      <c r="L109" s="71" t="b">
        <f>ISBLANK(E109)</f>
        <v>1</v>
      </c>
      <c r="M109" s="71" t="str">
        <f>IFERROR(IF(L109=TRUE," ",K109),"Error")</f>
        <v> </v>
      </c>
      <c r="N109" s="11"/>
      <c r="O109" s="19"/>
      <c r="P109" s="59"/>
      <c r="Q109" s="7"/>
      <c r="R109" s="7" t="str">
        <f>IFERROR(IF(B109=TRUE," ",$D$3)," ")</f>
        <v> </v>
      </c>
      <c r="S109" s="10" t="b">
        <f>ISBLANK(E109)</f>
        <v>1</v>
      </c>
      <c r="T109" s="20" t="e">
        <f>VLOOKUP(E109,'[1]Sub project code'!$A$1:$E$5049,5,FALSE)</f>
        <v>#N/A</v>
      </c>
      <c r="U109" s="69" t="str">
        <f>IFERROR(IF(S109=TRUE," ",T109),"Error")</f>
        <v> </v>
      </c>
    </row>
    <row r="110" spans="1:21">
      <c r="A110" s="59"/>
      <c r="B110" s="10" t="b">
        <f>ISBLANK(A110)</f>
        <v>1</v>
      </c>
      <c r="C110" s="10" t="e">
        <f>VLOOKUP(A110,'[1]Account code - active'!A$2:C$446,2,FALSE)</f>
        <v>#N/A</v>
      </c>
      <c r="D110" s="7" t="str">
        <f>IFERROR(IF(B110=TRUE," ",C110),"Error")</f>
        <v> </v>
      </c>
      <c r="E110" s="59"/>
      <c r="F110" s="10" t="b">
        <f>ISBLANK(E110)</f>
        <v>1</v>
      </c>
      <c r="G110" s="10" t="e">
        <f>VLOOKUP(E110,'[1]Sub project code'!A$2:F$5049,3,FALSE)</f>
        <v>#N/A</v>
      </c>
      <c r="H110" s="20" t="e">
        <f>VLOOKUP(E110,'[1]Sub project code'!A$2:E$5049,4,FALSE)</f>
        <v>#N/A</v>
      </c>
      <c r="I110" s="68" t="str">
        <f>IFERROR(IF(F110=TRUE," ",H110),"Error")</f>
        <v> </v>
      </c>
      <c r="J110" s="7" t="str">
        <f>IFERROR(IF(F110=TRUE," ",G110),"Error")</f>
        <v> </v>
      </c>
      <c r="K110" s="71" t="e">
        <f>VLOOKUP(E110,'[1]Sub project code'!$A$2:F$45049,6,FALSE)</f>
        <v>#N/A</v>
      </c>
      <c r="L110" s="71" t="b">
        <f>ISBLANK(E110)</f>
        <v>1</v>
      </c>
      <c r="M110" s="71" t="str">
        <f>IFERROR(IF(L110=TRUE," ",K110),"Error")</f>
        <v> </v>
      </c>
      <c r="N110" s="11"/>
      <c r="O110" s="19"/>
      <c r="P110" s="59"/>
      <c r="Q110" s="7"/>
      <c r="R110" s="7" t="str">
        <f>IFERROR(IF(B110=TRUE," ",$D$3)," ")</f>
        <v> </v>
      </c>
      <c r="S110" s="10" t="b">
        <f>ISBLANK(E110)</f>
        <v>1</v>
      </c>
      <c r="T110" s="20" t="e">
        <f>VLOOKUP(E110,'[1]Sub project code'!$A$1:$E$5049,5,FALSE)</f>
        <v>#N/A</v>
      </c>
      <c r="U110" s="69" t="str">
        <f>IFERROR(IF(S110=TRUE," ",T110),"Error")</f>
        <v> </v>
      </c>
    </row>
    <row r="111" spans="1:21">
      <c r="A111" s="59"/>
      <c r="B111" s="10" t="b">
        <f>ISBLANK(A111)</f>
        <v>1</v>
      </c>
      <c r="C111" s="10" t="e">
        <f>VLOOKUP(A111,'[1]Account code - active'!A$2:C$446,2,FALSE)</f>
        <v>#N/A</v>
      </c>
      <c r="D111" s="7" t="str">
        <f>IFERROR(IF(B111=TRUE," ",C111),"Error")</f>
        <v> </v>
      </c>
      <c r="E111" s="59"/>
      <c r="F111" s="10" t="b">
        <f>ISBLANK(E111)</f>
        <v>1</v>
      </c>
      <c r="G111" s="10" t="e">
        <f>VLOOKUP(E111,'[1]Sub project code'!A$2:F$5049,3,FALSE)</f>
        <v>#N/A</v>
      </c>
      <c r="H111" s="20" t="e">
        <f>VLOOKUP(E111,'[1]Sub project code'!A$2:E$5049,4,FALSE)</f>
        <v>#N/A</v>
      </c>
      <c r="I111" s="68" t="str">
        <f>IFERROR(IF(F111=TRUE," ",H111),"Error")</f>
        <v> </v>
      </c>
      <c r="J111" s="7" t="str">
        <f>IFERROR(IF(F111=TRUE," ",G111),"Error")</f>
        <v> </v>
      </c>
      <c r="K111" s="71" t="e">
        <f>VLOOKUP(E111,'[1]Sub project code'!$A$2:F$45049,6,FALSE)</f>
        <v>#N/A</v>
      </c>
      <c r="L111" s="71" t="b">
        <f>ISBLANK(E111)</f>
        <v>1</v>
      </c>
      <c r="M111" s="71" t="str">
        <f>IFERROR(IF(L111=TRUE," ",K111),"Error")</f>
        <v> </v>
      </c>
      <c r="N111" s="11"/>
      <c r="O111" s="19"/>
      <c r="P111" s="59"/>
      <c r="Q111" s="7"/>
      <c r="R111" s="7" t="str">
        <f>IFERROR(IF(B111=TRUE," ",$D$3)," ")</f>
        <v> </v>
      </c>
      <c r="S111" s="10" t="b">
        <f>ISBLANK(E111)</f>
        <v>1</v>
      </c>
      <c r="T111" s="20" t="e">
        <f>VLOOKUP(E111,'[1]Sub project code'!$A$1:$E$5049,5,FALSE)</f>
        <v>#N/A</v>
      </c>
      <c r="U111" s="69" t="str">
        <f>IFERROR(IF(S111=TRUE," ",T111),"Error")</f>
        <v> </v>
      </c>
    </row>
    <row r="112" spans="1:21">
      <c r="A112" s="59"/>
      <c r="B112" s="10" t="b">
        <f>ISBLANK(A112)</f>
        <v>1</v>
      </c>
      <c r="C112" s="10" t="e">
        <f>VLOOKUP(A112,'[1]Account code - active'!A$2:C$446,2,FALSE)</f>
        <v>#N/A</v>
      </c>
      <c r="D112" s="7" t="str">
        <f>IFERROR(IF(B112=TRUE," ",C112),"Error")</f>
        <v> </v>
      </c>
      <c r="E112" s="59"/>
      <c r="F112" s="10" t="b">
        <f>ISBLANK(E112)</f>
        <v>1</v>
      </c>
      <c r="G112" s="10" t="e">
        <f>VLOOKUP(E112,'[1]Sub project code'!A$2:F$5049,3,FALSE)</f>
        <v>#N/A</v>
      </c>
      <c r="H112" s="20" t="e">
        <f>VLOOKUP(E112,'[1]Sub project code'!A$2:E$5049,4,FALSE)</f>
        <v>#N/A</v>
      </c>
      <c r="I112" s="68" t="str">
        <f>IFERROR(IF(F112=TRUE," ",H112),"Error")</f>
        <v> </v>
      </c>
      <c r="J112" s="7" t="str">
        <f>IFERROR(IF(F112=TRUE," ",G112),"Error")</f>
        <v> </v>
      </c>
      <c r="K112" s="71" t="e">
        <f>VLOOKUP(E112,'[1]Sub project code'!$A$2:F$45049,6,FALSE)</f>
        <v>#N/A</v>
      </c>
      <c r="L112" s="71" t="b">
        <f>ISBLANK(E112)</f>
        <v>1</v>
      </c>
      <c r="M112" s="71" t="str">
        <f>IFERROR(IF(L112=TRUE," ",K112),"Error")</f>
        <v> </v>
      </c>
      <c r="N112" s="11"/>
      <c r="O112" s="19"/>
      <c r="P112" s="59"/>
      <c r="Q112" s="7"/>
      <c r="R112" s="7" t="str">
        <f>IFERROR(IF(B112=TRUE," ",$D$3)," ")</f>
        <v> </v>
      </c>
      <c r="S112" s="10" t="b">
        <f>ISBLANK(E112)</f>
        <v>1</v>
      </c>
      <c r="T112" s="20" t="e">
        <f>VLOOKUP(E112,'[1]Sub project code'!$A$1:$E$5049,5,FALSE)</f>
        <v>#N/A</v>
      </c>
      <c r="U112" s="69" t="str">
        <f>IFERROR(IF(S112=TRUE," ",T112),"Error")</f>
        <v> </v>
      </c>
    </row>
    <row r="113" spans="1:21">
      <c r="A113" s="59"/>
      <c r="B113" s="10" t="b">
        <f>ISBLANK(A113)</f>
        <v>1</v>
      </c>
      <c r="C113" s="10" t="e">
        <f>VLOOKUP(A113,'[1]Account code - active'!A$2:C$446,2,FALSE)</f>
        <v>#N/A</v>
      </c>
      <c r="D113" s="7" t="str">
        <f>IFERROR(IF(B113=TRUE," ",C113),"Error")</f>
        <v> </v>
      </c>
      <c r="E113" s="59"/>
      <c r="F113" s="10" t="b">
        <f>ISBLANK(E113)</f>
        <v>1</v>
      </c>
      <c r="G113" s="10" t="e">
        <f>VLOOKUP(E113,'[1]Sub project code'!A$2:F$5049,3,FALSE)</f>
        <v>#N/A</v>
      </c>
      <c r="H113" s="20" t="e">
        <f>VLOOKUP(E113,'[1]Sub project code'!A$2:E$5049,4,FALSE)</f>
        <v>#N/A</v>
      </c>
      <c r="I113" s="68" t="str">
        <f>IFERROR(IF(F113=TRUE," ",H113),"Error")</f>
        <v> </v>
      </c>
      <c r="J113" s="7" t="str">
        <f>IFERROR(IF(F113=TRUE," ",G113),"Error")</f>
        <v> </v>
      </c>
      <c r="K113" s="71" t="e">
        <f>VLOOKUP(E113,'[1]Sub project code'!$A$2:F$45049,6,FALSE)</f>
        <v>#N/A</v>
      </c>
      <c r="L113" s="71" t="b">
        <f>ISBLANK(E113)</f>
        <v>1</v>
      </c>
      <c r="M113" s="71" t="str">
        <f>IFERROR(IF(L113=TRUE," ",K113),"Error")</f>
        <v> </v>
      </c>
      <c r="N113" s="11"/>
      <c r="O113" s="19"/>
      <c r="P113" s="59"/>
      <c r="Q113" s="7"/>
      <c r="R113" s="7" t="str">
        <f>IFERROR(IF(B113=TRUE," ",$D$3)," ")</f>
        <v> </v>
      </c>
      <c r="S113" s="10" t="b">
        <f>ISBLANK(E113)</f>
        <v>1</v>
      </c>
      <c r="T113" s="20" t="e">
        <f>VLOOKUP(E113,'[1]Sub project code'!$A$1:$E$5049,5,FALSE)</f>
        <v>#N/A</v>
      </c>
      <c r="U113" s="69" t="str">
        <f>IFERROR(IF(S113=TRUE," ",T113),"Error")</f>
        <v> </v>
      </c>
    </row>
    <row r="114" spans="1:21">
      <c r="A114" s="59"/>
      <c r="B114" s="10" t="b">
        <f>ISBLANK(A114)</f>
        <v>1</v>
      </c>
      <c r="C114" s="10" t="e">
        <f>VLOOKUP(A114,'[1]Account code - active'!A$2:C$446,2,FALSE)</f>
        <v>#N/A</v>
      </c>
      <c r="D114" s="7" t="str">
        <f>IFERROR(IF(B114=TRUE," ",C114),"Error")</f>
        <v> </v>
      </c>
      <c r="E114" s="59"/>
      <c r="F114" s="10" t="b">
        <f>ISBLANK(E114)</f>
        <v>1</v>
      </c>
      <c r="G114" s="10" t="e">
        <f>VLOOKUP(E114,'[1]Sub project code'!A$2:F$5049,3,FALSE)</f>
        <v>#N/A</v>
      </c>
      <c r="H114" s="20" t="e">
        <f>VLOOKUP(E114,'[1]Sub project code'!A$2:E$5049,4,FALSE)</f>
        <v>#N/A</v>
      </c>
      <c r="I114" s="68" t="str">
        <f>IFERROR(IF(F114=TRUE," ",H114),"Error")</f>
        <v> </v>
      </c>
      <c r="J114" s="7" t="str">
        <f>IFERROR(IF(F114=TRUE," ",G114),"Error")</f>
        <v> </v>
      </c>
      <c r="K114" s="71" t="e">
        <f>VLOOKUP(E114,'[1]Sub project code'!$A$2:F$45049,6,FALSE)</f>
        <v>#N/A</v>
      </c>
      <c r="L114" s="71" t="b">
        <f>ISBLANK(E114)</f>
        <v>1</v>
      </c>
      <c r="M114" s="71" t="str">
        <f>IFERROR(IF(L114=TRUE," ",K114),"Error")</f>
        <v> </v>
      </c>
      <c r="N114" s="11"/>
      <c r="O114" s="19"/>
      <c r="P114" s="59"/>
      <c r="Q114" s="7"/>
      <c r="R114" s="7" t="str">
        <f>IFERROR(IF(B114=TRUE," ",$D$3)," ")</f>
        <v> </v>
      </c>
      <c r="S114" s="10" t="b">
        <f>ISBLANK(E114)</f>
        <v>1</v>
      </c>
      <c r="T114" s="20" t="e">
        <f>VLOOKUP(E114,'[1]Sub project code'!$A$1:$E$5049,5,FALSE)</f>
        <v>#N/A</v>
      </c>
      <c r="U114" s="69" t="str">
        <f>IFERROR(IF(S114=TRUE," ",T114),"Error")</f>
        <v> </v>
      </c>
    </row>
    <row r="115" spans="1:21">
      <c r="A115" s="59"/>
      <c r="B115" s="10" t="b">
        <f>ISBLANK(A115)</f>
        <v>1</v>
      </c>
      <c r="C115" s="10" t="e">
        <f>VLOOKUP(A115,'[1]Account code - active'!A$2:C$446,2,FALSE)</f>
        <v>#N/A</v>
      </c>
      <c r="D115" s="7" t="str">
        <f>IFERROR(IF(B115=TRUE," ",C115),"Error")</f>
        <v> </v>
      </c>
      <c r="E115" s="59"/>
      <c r="F115" s="10" t="b">
        <f>ISBLANK(E115)</f>
        <v>1</v>
      </c>
      <c r="G115" s="10" t="e">
        <f>VLOOKUP(E115,'[1]Sub project code'!A$2:F$5049,3,FALSE)</f>
        <v>#N/A</v>
      </c>
      <c r="H115" s="20" t="e">
        <f>VLOOKUP(E115,'[1]Sub project code'!A$2:E$5049,4,FALSE)</f>
        <v>#N/A</v>
      </c>
      <c r="I115" s="68" t="str">
        <f>IFERROR(IF(F115=TRUE," ",H115),"Error")</f>
        <v> </v>
      </c>
      <c r="J115" s="7" t="str">
        <f>IFERROR(IF(F115=TRUE," ",G115),"Error")</f>
        <v> </v>
      </c>
      <c r="K115" s="71" t="e">
        <f>VLOOKUP(E115,'[1]Sub project code'!$A$2:F$45049,6,FALSE)</f>
        <v>#N/A</v>
      </c>
      <c r="L115" s="71" t="b">
        <f>ISBLANK(E115)</f>
        <v>1</v>
      </c>
      <c r="M115" s="71" t="str">
        <f>IFERROR(IF(L115=TRUE," ",K115),"Error")</f>
        <v> </v>
      </c>
      <c r="N115" s="11"/>
      <c r="O115" s="19"/>
      <c r="P115" s="59"/>
      <c r="Q115" s="7"/>
      <c r="R115" s="7" t="str">
        <f>IFERROR(IF(B115=TRUE," ",$D$3)," ")</f>
        <v> </v>
      </c>
      <c r="S115" s="10" t="b">
        <f>ISBLANK(E115)</f>
        <v>1</v>
      </c>
      <c r="T115" s="20" t="e">
        <f>VLOOKUP(E115,'[1]Sub project code'!$A$1:$E$5049,5,FALSE)</f>
        <v>#N/A</v>
      </c>
      <c r="U115" s="69" t="str">
        <f>IFERROR(IF(S115=TRUE," ",T115),"Error")</f>
        <v> </v>
      </c>
    </row>
    <row r="116" spans="1:21">
      <c r="A116" s="59"/>
      <c r="B116" s="10" t="b">
        <f>ISBLANK(A116)</f>
        <v>1</v>
      </c>
      <c r="C116" s="10" t="e">
        <f>VLOOKUP(A116,'[1]Account code - active'!A$2:C$446,2,FALSE)</f>
        <v>#N/A</v>
      </c>
      <c r="D116" s="7" t="str">
        <f>IFERROR(IF(B116=TRUE," ",C116),"Error")</f>
        <v> </v>
      </c>
      <c r="E116" s="59"/>
      <c r="F116" s="10" t="b">
        <f>ISBLANK(E116)</f>
        <v>1</v>
      </c>
      <c r="G116" s="10" t="e">
        <f>VLOOKUP(E116,'[1]Sub project code'!A$2:F$5049,3,FALSE)</f>
        <v>#N/A</v>
      </c>
      <c r="H116" s="20" t="e">
        <f>VLOOKUP(E116,'[1]Sub project code'!A$2:E$5049,4,FALSE)</f>
        <v>#N/A</v>
      </c>
      <c r="I116" s="68" t="str">
        <f>IFERROR(IF(F116=TRUE," ",H116),"Error")</f>
        <v> </v>
      </c>
      <c r="J116" s="7" t="str">
        <f>IFERROR(IF(F116=TRUE," ",G116),"Error")</f>
        <v> </v>
      </c>
      <c r="K116" s="71" t="e">
        <f>VLOOKUP(E116,'[1]Sub project code'!$A$2:F$45049,6,FALSE)</f>
        <v>#N/A</v>
      </c>
      <c r="L116" s="71" t="b">
        <f>ISBLANK(E116)</f>
        <v>1</v>
      </c>
      <c r="M116" s="71" t="str">
        <f>IFERROR(IF(L116=TRUE," ",K116),"Error")</f>
        <v> </v>
      </c>
      <c r="N116" s="11"/>
      <c r="O116" s="19"/>
      <c r="P116" s="59"/>
      <c r="Q116" s="7"/>
      <c r="R116" s="7" t="str">
        <f>IFERROR(IF(B116=TRUE," ",$D$3)," ")</f>
        <v> </v>
      </c>
      <c r="S116" s="10" t="b">
        <f>ISBLANK(E116)</f>
        <v>1</v>
      </c>
      <c r="T116" s="20" t="e">
        <f>VLOOKUP(E116,'[1]Sub project code'!$A$1:$E$5049,5,FALSE)</f>
        <v>#N/A</v>
      </c>
      <c r="U116" s="69" t="str">
        <f>IFERROR(IF(S116=TRUE," ",T116),"Error")</f>
        <v> </v>
      </c>
    </row>
    <row r="117" spans="1:21" ht="15.75">
      <c r="A117" s="7"/>
      <c r="B117" s="7"/>
      <c r="C117" s="7"/>
      <c r="D117" s="7"/>
      <c r="E117" s="13"/>
      <c r="F117" s="7"/>
      <c r="G117" s="7"/>
      <c r="H117" s="7"/>
      <c r="I117" s="67"/>
      <c r="J117" s="17" t="s">
        <v>102</v>
      </c>
      <c r="K117" s="17"/>
      <c r="L117" s="17"/>
      <c r="M117" s="17"/>
      <c r="N117" s="18">
        <f>SUM(N6:N116)</f>
        <v>0</v>
      </c>
      <c r="O117" s="18"/>
      <c r="P117" s="13"/>
      <c r="Q117" s="7"/>
      <c r="U117" s="7"/>
    </row>
    <row r="118" spans="1:21">
      <c r="A118" s="7"/>
      <c r="B118" s="7"/>
      <c r="C118" s="7"/>
      <c r="D118" s="7"/>
      <c r="E118" s="13"/>
      <c r="F118" s="7"/>
      <c r="G118" s="7"/>
      <c r="H118" s="7"/>
      <c r="I118" s="67"/>
      <c r="J118" s="7"/>
      <c r="K118" s="7"/>
      <c r="L118" s="7"/>
      <c r="M118" s="7"/>
      <c r="N118" s="19"/>
      <c r="O118" s="19"/>
      <c r="P118" s="13"/>
      <c r="Q118" s="7"/>
      <c r="U118" s="7"/>
    </row>
  </sheetData>
  <sheetProtection algorithmName="SHA-512" hashValue="PyAI7H8/Y8tndd5HRyrcspuvxphUBvsWKHCDuP0BjSAksDnkKCXCBi5nVk+0BKcBIERSKoT/Ff7bgjhFiXCYRw==" saltValue="qcFAfS4fPWXW82ObIIXTuA==" spinCount="100000" sheet="1" selectLockedCells="1"/>
  <mergeCells count="3">
    <mergeCell ref="D1:E1"/>
    <mergeCell ref="D2:E2"/>
    <mergeCell ref="D3:E3"/>
  </mergeCells>
  <conditionalFormatting sqref="D1:D1048576">
    <cfRule type="containsText" dxfId="8" priority="18" operator="containsText" text="Error">
      <formula>NOT(ISERROR(SEARCH("Error",D1)))</formula>
    </cfRule>
  </conditionalFormatting>
  <conditionalFormatting sqref="R6:R116 I6:I116 U6:U116 J1:M1048576">
    <cfRule type="containsText" dxfId="7" priority="15" operator="containsText" text="Code closed">
      <formula>NOT(ISERROR(SEARCH("Code closed",I1)))</formula>
    </cfRule>
    <cfRule type="containsText" dxfId="6" priority="16" operator="containsText" text="Code parked">
      <formula>NOT(ISERROR(SEARCH("Code parked",I1)))</formula>
    </cfRule>
    <cfRule type="containsText" dxfId="5" priority="17" operator="containsText" text="Error">
      <formula>NOT(ISERROR(SEARCH("Error",I1)))</formula>
    </cfRule>
  </conditionalFormatting>
  <conditionalFormatting sqref="G1:G1048576">
    <cfRule type="containsText" dxfId="4" priority="5" operator="containsText" text="Closed">
      <formula>NOT(ISERROR(SEARCH("Closed",G1)))</formula>
    </cfRule>
  </conditionalFormatting>
  <conditionalFormatting sqref="J1:J1048576">
    <cfRule type="containsText" dxfId="3" priority="3" operator="containsText" text="Closed">
      <formula>NOT(ISERROR(SEARCH("Closed",J1)))</formula>
    </cfRule>
    <cfRule type="containsText" dxfId="2" priority="4" operator="containsText" text="Closed">
      <formula>NOT(ISERROR(SEARCH("Closed",J1)))</formula>
    </cfRule>
  </conditionalFormatting>
  <conditionalFormatting sqref="M1:M1048576">
    <cfRule type="timePeriod" dxfId="1" priority="2" timePeriod="lastMonth">
      <formula>AND(MONTH(M1)=MONTH(EDATE(TODAY(),0-1)),YEAR(M1)=YEAR(EDATE(TODAY(),0-1)))</formula>
    </cfRule>
  </conditionalFormatting>
  <conditionalFormatting sqref="M6:M116">
    <cfRule type="cellIs" dxfId="0" priority="1" operator="lessThan">
      <formula>NOW()</formula>
    </cfRule>
  </conditionalFormatting>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0" tint="-0.0499893185216834"/>
    <pageSetUpPr fitToPage="1"/>
  </sheetPr>
  <dimension ref="A1:AK182"/>
  <sheetViews>
    <sheetView topLeftCell="A1" showZeros="0" zoomScale="80" view="normal" workbookViewId="0">
      <pane ySplit="70" topLeftCell="A71" activePane="bottomLeft" state="frozen"/>
      <selection pane="bottomLeft" activeCell="I80" sqref="I80"/>
    </sheetView>
  </sheetViews>
  <sheetFormatPr defaultColWidth="9.140625" defaultRowHeight="12.75"/>
  <cols>
    <col min="1" max="1" width="15" style="26" customWidth="1"/>
    <col min="2" max="2" width="17" style="26" customWidth="1"/>
    <col min="3" max="3" width="11.27734375" style="45" customWidth="1"/>
    <col min="4" max="4" width="11.7109375" style="33" customWidth="1"/>
    <col min="5" max="5" width="10.5703125" style="26" customWidth="1"/>
    <col min="6" max="6" width="11.7109375" style="26" customWidth="1"/>
    <col min="7" max="7" width="10.84765625" style="27" customWidth="1"/>
    <col min="8" max="8" width="23.41796875" style="26" customWidth="1"/>
    <col min="9" max="9" width="7" style="26" bestFit="1" customWidth="1"/>
    <col min="10" max="10" width="14.5703125" style="26" customWidth="1"/>
    <col min="11" max="11" width="20.27734375" style="28" customWidth="1"/>
    <col min="12" max="12" width="16.140625" style="26" customWidth="1"/>
    <col min="13" max="13" width="52.84765625" style="26" customWidth="1"/>
    <col min="14" max="14" width="14.140625" style="26" customWidth="1"/>
    <col min="15" max="15" width="15.7109375" style="26" customWidth="1"/>
    <col min="16" max="16" width="10" style="26" bestFit="1" customWidth="1"/>
    <col min="17" max="17" width="9" style="26" bestFit="1" customWidth="1"/>
    <col min="18" max="18" width="8.5703125" style="26" customWidth="1"/>
    <col min="19" max="19" width="11.7109375" style="26" customWidth="1"/>
    <col min="20" max="20" width="11.84765625" style="26" customWidth="1"/>
    <col min="21" max="21" width="10.7109375" style="26" customWidth="1"/>
    <col min="22" max="24" width="9.140625" style="26" customWidth="1"/>
    <col min="25" max="25" width="15" style="26" customWidth="1"/>
    <col min="26" max="35" width="9.140625" style="26" customWidth="1"/>
    <col min="36" max="36" width="17.41796875" style="26" customWidth="1"/>
    <col min="37" max="37" width="15.7109375" style="26" customWidth="1"/>
    <col min="38" max="16384" width="9.140625" style="26" customWidth="1"/>
  </cols>
  <sheetData>
    <row r="1" spans="1:5">
      <c r="A1" s="21" t="s">
        <v>78</v>
      </c>
      <c r="B1" s="22" t="s">
        <v>79</v>
      </c>
      <c r="C1" s="23" t="s">
        <v>80</v>
      </c>
      <c r="D1" s="24"/>
      <c r="E1" s="25"/>
    </row>
    <row r="2" spans="1:15" ht="15">
      <c r="A2" s="21" t="s">
        <v>81</v>
      </c>
      <c r="B2" s="29" t="s">
        <v>89</v>
      </c>
      <c r="C2" s="90"/>
      <c r="D2" s="90"/>
      <c r="E2" s="90"/>
      <c r="F2" s="90"/>
      <c r="G2" s="90"/>
      <c r="H2" s="90"/>
      <c r="I2" s="90"/>
      <c r="J2" s="90"/>
      <c r="K2" s="30"/>
      <c r="L2" s="31"/>
      <c r="M2" s="31"/>
      <c r="N2" s="31"/>
      <c r="O2" s="31"/>
    </row>
    <row r="3" spans="1:3">
      <c r="A3" s="21"/>
      <c r="B3" s="21"/>
      <c r="C3" s="32"/>
    </row>
    <row r="4" spans="1:10">
      <c r="A4" s="21" t="s">
        <v>82</v>
      </c>
      <c r="B4" s="21" t="s">
        <v>6</v>
      </c>
      <c r="C4" s="34" t="s">
        <v>129</v>
      </c>
      <c r="D4" s="35"/>
      <c r="J4" s="36"/>
    </row>
    <row r="5" spans="1:10">
      <c r="A5" s="21" t="s">
        <v>82</v>
      </c>
      <c r="B5" s="21" t="s">
        <v>8</v>
      </c>
      <c r="C5" s="37" t="s">
        <v>83</v>
      </c>
      <c r="D5" s="35"/>
      <c r="E5" s="38" t="s">
        <v>91</v>
      </c>
      <c r="F5" s="39"/>
      <c r="J5" s="36"/>
    </row>
    <row r="6" spans="1:10">
      <c r="A6" s="21" t="s">
        <v>82</v>
      </c>
      <c r="B6" s="21" t="s">
        <v>9</v>
      </c>
      <c r="C6" s="34" t="s">
        <v>95</v>
      </c>
      <c r="D6" s="40"/>
      <c r="E6" s="38"/>
      <c r="F6" s="38"/>
      <c r="J6" s="36"/>
    </row>
    <row r="7" spans="1:10">
      <c r="A7" s="21" t="s">
        <v>82</v>
      </c>
      <c r="B7" s="21" t="s">
        <v>10</v>
      </c>
      <c r="C7" s="37" t="s">
        <v>92</v>
      </c>
      <c r="D7" s="35"/>
      <c r="E7" s="38"/>
      <c r="F7" s="41"/>
      <c r="J7" s="36"/>
    </row>
    <row r="8" spans="1:6">
      <c r="A8" s="21" t="s">
        <v>82</v>
      </c>
      <c r="B8" s="21" t="s">
        <v>11</v>
      </c>
      <c r="C8" s="37" t="s">
        <v>84</v>
      </c>
      <c r="D8" s="35"/>
      <c r="E8" s="38" t="s">
        <v>90</v>
      </c>
      <c r="F8" s="39"/>
    </row>
    <row r="9" spans="1:4" ht="16.5" customHeight="1" hidden="1">
      <c r="A9" s="21" t="s">
        <v>82</v>
      </c>
      <c r="B9" s="21" t="s">
        <v>12</v>
      </c>
      <c r="C9" s="37"/>
      <c r="D9" s="35"/>
    </row>
    <row r="10" spans="1:4" ht="16.5" customHeight="1" hidden="1">
      <c r="A10" s="21" t="s">
        <v>82</v>
      </c>
      <c r="B10" s="21" t="s">
        <v>13</v>
      </c>
      <c r="C10" s="37" t="s">
        <v>49</v>
      </c>
      <c r="D10" s="35"/>
    </row>
    <row r="11" spans="1:4" ht="16.5" customHeight="1" hidden="1">
      <c r="A11" s="21" t="s">
        <v>82</v>
      </c>
      <c r="B11" s="21" t="s">
        <v>14</v>
      </c>
      <c r="C11" s="37" t="s">
        <v>49</v>
      </c>
      <c r="D11" s="35"/>
    </row>
    <row r="12" spans="1:4" ht="16.5" customHeight="1" hidden="1">
      <c r="A12" s="21" t="s">
        <v>82</v>
      </c>
      <c r="B12" s="21" t="s">
        <v>15</v>
      </c>
      <c r="C12" s="37"/>
      <c r="D12" s="35"/>
    </row>
    <row r="13" spans="1:4" customHeight="1" hidden="1">
      <c r="A13" s="21" t="s">
        <v>82</v>
      </c>
      <c r="B13" s="21" t="s">
        <v>16</v>
      </c>
      <c r="C13" s="37"/>
      <c r="D13" s="35"/>
    </row>
    <row r="14" spans="1:4" customHeight="1" hidden="1">
      <c r="A14" s="21" t="s">
        <v>82</v>
      </c>
      <c r="B14" s="21" t="s">
        <v>17</v>
      </c>
      <c r="C14" s="37"/>
      <c r="D14" s="35"/>
    </row>
    <row r="15" spans="1:4" customHeight="1" hidden="1">
      <c r="A15" s="21" t="s">
        <v>82</v>
      </c>
      <c r="B15" s="21" t="s">
        <v>18</v>
      </c>
      <c r="C15" s="37"/>
      <c r="D15" s="35"/>
    </row>
    <row r="16" spans="1:4" customHeight="1" hidden="1">
      <c r="A16" s="21" t="s">
        <v>82</v>
      </c>
      <c r="B16" s="21" t="s">
        <v>19</v>
      </c>
      <c r="C16" s="37"/>
      <c r="D16" s="35"/>
    </row>
    <row r="17" spans="1:4" customHeight="1" hidden="1">
      <c r="A17" s="21" t="s">
        <v>82</v>
      </c>
      <c r="B17" s="21" t="s">
        <v>20</v>
      </c>
      <c r="C17" s="37"/>
      <c r="D17" s="35"/>
    </row>
    <row r="18" spans="1:4" customHeight="1" hidden="1">
      <c r="A18" s="21" t="s">
        <v>82</v>
      </c>
      <c r="B18" s="21" t="s">
        <v>21</v>
      </c>
      <c r="C18" s="37"/>
      <c r="D18" s="35"/>
    </row>
    <row r="19" spans="1:4">
      <c r="A19" s="21" t="s">
        <v>82</v>
      </c>
      <c r="B19" s="21" t="s">
        <v>22</v>
      </c>
      <c r="C19" s="37" t="s">
        <v>85</v>
      </c>
      <c r="D19" s="35"/>
    </row>
    <row r="20" spans="1:4" customHeight="1" hidden="1">
      <c r="A20" s="21" t="s">
        <v>82</v>
      </c>
      <c r="B20" s="21" t="s">
        <v>23</v>
      </c>
      <c r="C20" s="42"/>
      <c r="D20" s="35"/>
    </row>
    <row r="21" spans="1:4" customHeight="1" hidden="1">
      <c r="A21" s="21" t="s">
        <v>82</v>
      </c>
      <c r="B21" s="21" t="s">
        <v>24</v>
      </c>
      <c r="C21" s="42"/>
      <c r="D21" s="35"/>
    </row>
    <row r="22" spans="1:4" customHeight="1" hidden="1">
      <c r="A22" s="21" t="s">
        <v>82</v>
      </c>
      <c r="B22" s="21" t="s">
        <v>28</v>
      </c>
      <c r="C22" s="42"/>
      <c r="D22" s="35"/>
    </row>
    <row r="23" spans="1:4" customHeight="1" hidden="1">
      <c r="A23" s="21" t="s">
        <v>82</v>
      </c>
      <c r="B23" s="21" t="s">
        <v>29</v>
      </c>
      <c r="C23" s="42"/>
      <c r="D23" s="35"/>
    </row>
    <row r="24" spans="1:4" customHeight="1" hidden="1">
      <c r="A24" s="21" t="s">
        <v>82</v>
      </c>
      <c r="B24" s="21" t="s">
        <v>30</v>
      </c>
      <c r="C24" s="42"/>
      <c r="D24" s="35"/>
    </row>
    <row r="25" spans="1:4" customHeight="1" hidden="1">
      <c r="A25" s="21" t="s">
        <v>82</v>
      </c>
      <c r="B25" s="21" t="s">
        <v>31</v>
      </c>
      <c r="C25" s="42"/>
      <c r="D25" s="35"/>
    </row>
    <row r="26" spans="1:4" customHeight="1" hidden="1">
      <c r="A26" s="21" t="s">
        <v>82</v>
      </c>
      <c r="B26" s="21" t="s">
        <v>32</v>
      </c>
      <c r="C26" s="42"/>
      <c r="D26" s="35"/>
    </row>
    <row r="27" spans="1:4" customHeight="1" hidden="1">
      <c r="A27" s="21" t="s">
        <v>82</v>
      </c>
      <c r="B27" s="21" t="s">
        <v>33</v>
      </c>
      <c r="C27" s="42"/>
      <c r="D27" s="35"/>
    </row>
    <row r="28" spans="1:4">
      <c r="A28" s="21" t="s">
        <v>82</v>
      </c>
      <c r="B28" s="21" t="s">
        <v>34</v>
      </c>
      <c r="C28" s="43">
        <v>43581</v>
      </c>
      <c r="D28" s="35"/>
    </row>
    <row r="29" spans="1:4">
      <c r="A29" s="21" t="s">
        <v>82</v>
      </c>
      <c r="B29" s="21" t="s">
        <v>36</v>
      </c>
      <c r="C29" s="44">
        <f>C28</f>
        <v>43581</v>
      </c>
      <c r="D29" s="40"/>
    </row>
    <row r="30" spans="1:4" customHeight="1" hidden="1">
      <c r="A30" s="21" t="s">
        <v>82</v>
      </c>
      <c r="B30" s="21" t="s">
        <v>37</v>
      </c>
      <c r="C30" s="42"/>
      <c r="D30" s="35"/>
    </row>
    <row r="31" spans="1:4" customHeight="1" hidden="1">
      <c r="A31" s="21" t="s">
        <v>82</v>
      </c>
      <c r="B31" s="21" t="s">
        <v>39</v>
      </c>
      <c r="C31" s="42"/>
      <c r="D31" s="35"/>
    </row>
    <row r="32" spans="1:4" customHeight="1" hidden="1">
      <c r="A32" s="21" t="s">
        <v>82</v>
      </c>
      <c r="B32" s="21" t="s">
        <v>40</v>
      </c>
      <c r="C32" s="42"/>
      <c r="D32" s="35"/>
    </row>
    <row r="33" spans="1:4" customHeight="1" hidden="1">
      <c r="A33" s="21" t="s">
        <v>82</v>
      </c>
      <c r="B33" s="21" t="s">
        <v>41</v>
      </c>
      <c r="C33" s="42"/>
      <c r="D33" s="35"/>
    </row>
    <row r="34" spans="1:4" customHeight="1" hidden="1">
      <c r="A34" s="21" t="s">
        <v>82</v>
      </c>
      <c r="B34" s="21" t="s">
        <v>42</v>
      </c>
      <c r="C34" s="42"/>
      <c r="D34" s="35"/>
    </row>
    <row r="35" spans="1:4" customHeight="1" hidden="1">
      <c r="A35" s="21" t="s">
        <v>82</v>
      </c>
      <c r="B35" s="21" t="s">
        <v>43</v>
      </c>
      <c r="C35" s="42"/>
      <c r="D35" s="35"/>
    </row>
    <row r="36" spans="1:4" customHeight="1" hidden="1">
      <c r="A36" s="21" t="s">
        <v>82</v>
      </c>
      <c r="B36" s="21" t="s">
        <v>44</v>
      </c>
      <c r="C36" s="42"/>
      <c r="D36" s="35"/>
    </row>
    <row r="37" spans="1:4" customHeight="1" hidden="1">
      <c r="A37" s="21" t="s">
        <v>82</v>
      </c>
      <c r="B37" s="21" t="s">
        <v>45</v>
      </c>
      <c r="C37" s="42"/>
      <c r="D37" s="35"/>
    </row>
    <row r="38" spans="1:4" customHeight="1" hidden="1">
      <c r="A38" s="21" t="s">
        <v>82</v>
      </c>
      <c r="B38" s="21" t="s">
        <v>46</v>
      </c>
      <c r="C38" s="42" t="s">
        <v>49</v>
      </c>
      <c r="D38" s="35"/>
    </row>
    <row r="39" spans="1:4" customHeight="1" hidden="1">
      <c r="A39" s="21" t="s">
        <v>82</v>
      </c>
      <c r="B39" s="21" t="s">
        <v>47</v>
      </c>
      <c r="C39" s="42" t="s">
        <v>49</v>
      </c>
      <c r="D39" s="35"/>
    </row>
    <row r="40" spans="1:4">
      <c r="A40" s="21" t="s">
        <v>82</v>
      </c>
      <c r="B40" s="21" t="s">
        <v>48</v>
      </c>
      <c r="C40" s="37" t="s">
        <v>86</v>
      </c>
      <c r="D40" s="35"/>
    </row>
    <row r="41" spans="1:4">
      <c r="A41" s="21" t="s">
        <v>82</v>
      </c>
      <c r="B41" s="21" t="s">
        <v>50</v>
      </c>
      <c r="C41" s="37" t="s">
        <v>87</v>
      </c>
      <c r="D41" s="35"/>
    </row>
    <row r="42" spans="1:4" customHeight="1" hidden="1">
      <c r="A42" s="26" t="s">
        <v>82</v>
      </c>
      <c r="B42" s="26" t="s">
        <v>51</v>
      </c>
      <c r="C42" s="42" t="s">
        <v>49</v>
      </c>
      <c r="D42" s="35"/>
    </row>
    <row r="43" spans="1:4" customHeight="1" hidden="1">
      <c r="A43" s="26" t="s">
        <v>82</v>
      </c>
      <c r="B43" s="26" t="s">
        <v>52</v>
      </c>
      <c r="C43" s="42"/>
      <c r="D43" s="35"/>
    </row>
    <row r="44" spans="1:4" customHeight="1" hidden="1">
      <c r="A44" s="26" t="s">
        <v>82</v>
      </c>
      <c r="B44" s="26" t="s">
        <v>53</v>
      </c>
      <c r="C44" s="42"/>
      <c r="D44" s="35"/>
    </row>
    <row r="45" spans="1:4" customHeight="1" hidden="1">
      <c r="A45" s="26" t="s">
        <v>82</v>
      </c>
      <c r="B45" s="26" t="s">
        <v>54</v>
      </c>
      <c r="C45" s="42"/>
      <c r="D45" s="35"/>
    </row>
    <row r="46" spans="1:4" customHeight="1" hidden="1">
      <c r="A46" s="26" t="s">
        <v>82</v>
      </c>
      <c r="B46" s="26" t="s">
        <v>55</v>
      </c>
      <c r="C46" s="42"/>
      <c r="D46" s="35"/>
    </row>
    <row r="47" spans="1:4" customHeight="1" hidden="1">
      <c r="A47" s="26" t="s">
        <v>82</v>
      </c>
      <c r="B47" s="26" t="s">
        <v>56</v>
      </c>
      <c r="C47" s="42"/>
      <c r="D47" s="35"/>
    </row>
    <row r="48" spans="1:4" customHeight="1" hidden="1">
      <c r="A48" s="26" t="s">
        <v>82</v>
      </c>
      <c r="B48" s="26" t="s">
        <v>57</v>
      </c>
      <c r="C48" s="42"/>
      <c r="D48" s="35"/>
    </row>
    <row r="49" spans="1:4" customHeight="1" hidden="1">
      <c r="A49" s="26" t="s">
        <v>82</v>
      </c>
      <c r="B49" s="26" t="s">
        <v>58</v>
      </c>
      <c r="C49" s="42"/>
      <c r="D49" s="35"/>
    </row>
    <row r="50" spans="1:4" customHeight="1" hidden="1">
      <c r="A50" s="26" t="s">
        <v>82</v>
      </c>
      <c r="B50" s="26" t="s">
        <v>59</v>
      </c>
      <c r="C50" s="42"/>
      <c r="D50" s="35"/>
    </row>
    <row r="51" spans="1:4" customHeight="1" hidden="1">
      <c r="A51" s="26" t="s">
        <v>82</v>
      </c>
      <c r="B51" s="26" t="s">
        <v>60</v>
      </c>
      <c r="C51" s="42"/>
      <c r="D51" s="35"/>
    </row>
    <row r="52" spans="1:4" customHeight="1" hidden="1">
      <c r="A52" s="26" t="s">
        <v>82</v>
      </c>
      <c r="B52" s="26" t="s">
        <v>61</v>
      </c>
      <c r="C52" s="42"/>
      <c r="D52" s="35"/>
    </row>
    <row r="53" spans="1:2" customHeight="1" hidden="1">
      <c r="A53" s="26" t="s">
        <v>82</v>
      </c>
      <c r="B53" s="26" t="s">
        <v>62</v>
      </c>
    </row>
    <row r="54" spans="1:2" customHeight="1" hidden="1">
      <c r="A54" s="26" t="s">
        <v>82</v>
      </c>
      <c r="B54" s="26" t="s">
        <v>63</v>
      </c>
    </row>
    <row r="55" spans="1:2" customHeight="1" hidden="1">
      <c r="A55" s="26" t="s">
        <v>82</v>
      </c>
      <c r="B55" s="26" t="s">
        <v>64</v>
      </c>
    </row>
    <row r="56" spans="1:2" customHeight="1" hidden="1">
      <c r="A56" s="26" t="s">
        <v>82</v>
      </c>
      <c r="B56" s="26" t="s">
        <v>65</v>
      </c>
    </row>
    <row r="57" spans="1:2" customHeight="1" hidden="1">
      <c r="A57" s="26" t="s">
        <v>82</v>
      </c>
      <c r="B57" s="26" t="s">
        <v>66</v>
      </c>
    </row>
    <row r="58" spans="1:2" customHeight="1" hidden="1">
      <c r="A58" s="26" t="s">
        <v>82</v>
      </c>
      <c r="B58" s="26" t="s">
        <v>67</v>
      </c>
    </row>
    <row r="59" spans="1:2" customHeight="1" hidden="1">
      <c r="A59" s="26" t="s">
        <v>82</v>
      </c>
      <c r="B59" s="26" t="s">
        <v>68</v>
      </c>
    </row>
    <row r="60" spans="1:2" customHeight="1" hidden="1">
      <c r="A60" s="26" t="s">
        <v>82</v>
      </c>
      <c r="B60" s="26" t="s">
        <v>69</v>
      </c>
    </row>
    <row r="61" spans="1:2" customHeight="1" hidden="1">
      <c r="A61" s="26" t="s">
        <v>82</v>
      </c>
      <c r="B61" s="26" t="s">
        <v>70</v>
      </c>
    </row>
    <row r="62" spans="1:2" customHeight="1" hidden="1">
      <c r="A62" s="26" t="s">
        <v>82</v>
      </c>
      <c r="B62" s="26" t="s">
        <v>71</v>
      </c>
    </row>
    <row r="63" spans="1:2" customHeight="1" hidden="1">
      <c r="A63" s="26" t="s">
        <v>82</v>
      </c>
      <c r="B63" s="26" t="s">
        <v>72</v>
      </c>
    </row>
    <row r="64" spans="1:2" customHeight="1" hidden="1">
      <c r="A64" s="26" t="s">
        <v>82</v>
      </c>
      <c r="B64" s="26" t="s">
        <v>73</v>
      </c>
    </row>
    <row r="65" spans="1:2" customHeight="1" hidden="1">
      <c r="A65" s="26" t="s">
        <v>82</v>
      </c>
      <c r="B65" s="26" t="s">
        <v>74</v>
      </c>
    </row>
    <row r="66" spans="1:2" customHeight="1" hidden="1">
      <c r="A66" s="26" t="s">
        <v>82</v>
      </c>
      <c r="B66" s="26" t="s">
        <v>75</v>
      </c>
    </row>
    <row r="67" spans="1:2" customHeight="1" hidden="1">
      <c r="A67" s="26" t="s">
        <v>82</v>
      </c>
      <c r="B67" s="26" t="s">
        <v>76</v>
      </c>
    </row>
    <row r="68" spans="1:2" customHeight="1" hidden="1">
      <c r="A68" s="26" t="s">
        <v>82</v>
      </c>
      <c r="B68" s="26" t="s">
        <v>77</v>
      </c>
    </row>
    <row r="70" spans="1:18" s="46" customFormat="1" ht="15">
      <c r="A70" s="46" t="s">
        <v>88</v>
      </c>
      <c r="B70" s="46" t="s">
        <v>10</v>
      </c>
      <c r="C70" s="47" t="s">
        <v>12</v>
      </c>
      <c r="D70" s="48" t="s">
        <v>38</v>
      </c>
      <c r="E70" s="46" t="s">
        <v>13</v>
      </c>
      <c r="F70" s="46" t="s">
        <v>14</v>
      </c>
      <c r="G70" s="49" t="s">
        <v>15</v>
      </c>
      <c r="H70" s="46" t="s">
        <v>16</v>
      </c>
      <c r="I70" s="46" t="s">
        <v>17</v>
      </c>
      <c r="J70" s="46" t="s">
        <v>18</v>
      </c>
      <c r="K70" s="50" t="s">
        <v>24</v>
      </c>
      <c r="L70" s="46" t="s">
        <v>28</v>
      </c>
      <c r="M70" s="46" t="s">
        <v>33</v>
      </c>
      <c r="N70" s="46" t="s">
        <v>46</v>
      </c>
      <c r="O70" s="46" t="s">
        <v>40</v>
      </c>
      <c r="P70" s="46" t="s">
        <v>51</v>
      </c>
      <c r="Q70" s="46" t="s">
        <v>52</v>
      </c>
      <c r="R70" s="46" t="s">
        <v>49</v>
      </c>
    </row>
    <row r="71" spans="1:13">
      <c r="A71" s="51"/>
      <c r="B71" s="52"/>
      <c r="C71" s="53">
        <f>+'Journal Template'!A6</f>
        <v>0</v>
      </c>
      <c r="D71" s="54" t="str">
        <f>+'Journal Template'!R6</f>
        <v> </v>
      </c>
      <c r="E71" s="55"/>
      <c r="F71" s="56"/>
      <c r="G71" s="53"/>
      <c r="H71" s="53">
        <f>+'Journal Template'!E6</f>
        <v>0</v>
      </c>
      <c r="I71" s="51"/>
      <c r="J71" s="53"/>
      <c r="K71" s="57">
        <f>+'Journal Template'!N6</f>
        <v>0</v>
      </c>
      <c r="L71" s="57">
        <f>+K71</f>
        <v>0</v>
      </c>
      <c r="M71" s="58">
        <f>+'Journal Template'!P6</f>
        <v>0</v>
      </c>
    </row>
    <row r="72" spans="1:13">
      <c r="A72" s="51"/>
      <c r="B72" s="52"/>
      <c r="C72" s="53">
        <f>+'Journal Template'!A7</f>
        <v>0</v>
      </c>
      <c r="D72" s="54" t="str">
        <f>+'Journal Template'!R7</f>
        <v> </v>
      </c>
      <c r="E72" s="55"/>
      <c r="F72" s="56"/>
      <c r="G72" s="53"/>
      <c r="H72" s="53">
        <f>+'Journal Template'!E7</f>
        <v>0</v>
      </c>
      <c r="I72" s="51"/>
      <c r="J72" s="53"/>
      <c r="K72" s="57">
        <f>+'Journal Template'!N7</f>
        <v>0</v>
      </c>
      <c r="L72" s="57">
        <f>+K72</f>
        <v>0</v>
      </c>
      <c r="M72" s="58">
        <f>+'Journal Template'!P7</f>
        <v>0</v>
      </c>
    </row>
    <row r="73" spans="1:13">
      <c r="A73" s="51"/>
      <c r="B73" s="52"/>
      <c r="C73" s="53">
        <f>+'Journal Template'!A8</f>
        <v>0</v>
      </c>
      <c r="D73" s="54" t="str">
        <f>+'Journal Template'!R8</f>
        <v> </v>
      </c>
      <c r="E73" s="55"/>
      <c r="F73" s="56"/>
      <c r="G73" s="53"/>
      <c r="H73" s="53">
        <f>+'Journal Template'!E8</f>
        <v>0</v>
      </c>
      <c r="I73" s="51"/>
      <c r="J73" s="53"/>
      <c r="K73" s="57">
        <f>+'Journal Template'!N8</f>
        <v>0</v>
      </c>
      <c r="L73" s="57">
        <f>+K73</f>
        <v>0</v>
      </c>
      <c r="M73" s="58">
        <f>+'Journal Template'!P8</f>
        <v>0</v>
      </c>
    </row>
    <row r="74" spans="1:13">
      <c r="A74" s="51"/>
      <c r="B74" s="52"/>
      <c r="C74" s="53">
        <f>+'Journal Template'!A9</f>
        <v>0</v>
      </c>
      <c r="D74" s="54" t="str">
        <f>+'Journal Template'!R9</f>
        <v> </v>
      </c>
      <c r="E74" s="55"/>
      <c r="F74" s="56"/>
      <c r="G74" s="53"/>
      <c r="H74" s="53">
        <f>+'Journal Template'!E9</f>
        <v>0</v>
      </c>
      <c r="I74" s="51"/>
      <c r="J74" s="53"/>
      <c r="K74" s="57">
        <f>+'Journal Template'!N9</f>
        <v>0</v>
      </c>
      <c r="L74" s="57">
        <f>+K74</f>
        <v>0</v>
      </c>
      <c r="M74" s="58">
        <f>+'Journal Template'!P9</f>
        <v>0</v>
      </c>
    </row>
    <row r="75" spans="1:13">
      <c r="A75" s="51"/>
      <c r="B75" s="52"/>
      <c r="C75" s="53">
        <f>+'Journal Template'!A10</f>
        <v>0</v>
      </c>
      <c r="D75" s="54" t="str">
        <f>+'Journal Template'!R10</f>
        <v> </v>
      </c>
      <c r="E75" s="55"/>
      <c r="F75" s="56"/>
      <c r="G75" s="53"/>
      <c r="H75" s="53">
        <f>+'Journal Template'!E10</f>
        <v>0</v>
      </c>
      <c r="I75" s="51"/>
      <c r="J75" s="53"/>
      <c r="K75" s="57">
        <f>+'Journal Template'!N10</f>
        <v>0</v>
      </c>
      <c r="L75" s="57">
        <f>+K75</f>
        <v>0</v>
      </c>
      <c r="M75" s="58">
        <f>+'Journal Template'!P10</f>
        <v>0</v>
      </c>
    </row>
    <row r="76" spans="1:13">
      <c r="A76" s="51"/>
      <c r="B76" s="52"/>
      <c r="C76" s="53">
        <f>+'Journal Template'!A11</f>
        <v>0</v>
      </c>
      <c r="D76" s="54" t="str">
        <f>+'Journal Template'!R11</f>
        <v> </v>
      </c>
      <c r="E76" s="55"/>
      <c r="F76" s="56"/>
      <c r="G76" s="53"/>
      <c r="H76" s="53">
        <f>+'Journal Template'!E11</f>
        <v>0</v>
      </c>
      <c r="I76" s="51"/>
      <c r="J76" s="53"/>
      <c r="K76" s="57">
        <f>+'Journal Template'!N11</f>
        <v>0</v>
      </c>
      <c r="L76" s="57">
        <f>+K76</f>
        <v>0</v>
      </c>
      <c r="M76" s="58">
        <f>+'Journal Template'!P11</f>
        <v>0</v>
      </c>
    </row>
    <row r="77" spans="1:13">
      <c r="A77" s="51"/>
      <c r="B77" s="52"/>
      <c r="C77" s="53">
        <f>+'Journal Template'!A12</f>
        <v>0</v>
      </c>
      <c r="D77" s="54" t="str">
        <f>+'Journal Template'!R12</f>
        <v> </v>
      </c>
      <c r="E77" s="55"/>
      <c r="F77" s="56"/>
      <c r="G77" s="53"/>
      <c r="H77" s="53">
        <f>+'Journal Template'!E12</f>
        <v>0</v>
      </c>
      <c r="I77" s="51"/>
      <c r="J77" s="53"/>
      <c r="K77" s="57">
        <f>+'Journal Template'!N12</f>
        <v>0</v>
      </c>
      <c r="L77" s="57">
        <f>+K77</f>
        <v>0</v>
      </c>
      <c r="M77" s="58">
        <f>+'Journal Template'!P12</f>
        <v>0</v>
      </c>
    </row>
    <row r="78" spans="1:13">
      <c r="A78" s="51"/>
      <c r="B78" s="52"/>
      <c r="C78" s="53">
        <f>+'Journal Template'!A13</f>
        <v>0</v>
      </c>
      <c r="D78" s="54" t="str">
        <f>+'Journal Template'!R13</f>
        <v> </v>
      </c>
      <c r="E78" s="55"/>
      <c r="F78" s="56"/>
      <c r="G78" s="53"/>
      <c r="H78" s="53">
        <f>+'Journal Template'!E13</f>
        <v>0</v>
      </c>
      <c r="I78" s="51"/>
      <c r="J78" s="53"/>
      <c r="K78" s="57">
        <f>+'Journal Template'!N13</f>
        <v>0</v>
      </c>
      <c r="L78" s="57">
        <f>+K78</f>
        <v>0</v>
      </c>
      <c r="M78" s="58">
        <f>+'Journal Template'!P13</f>
        <v>0</v>
      </c>
    </row>
    <row r="79" spans="1:13">
      <c r="A79" s="51"/>
      <c r="B79" s="52"/>
      <c r="C79" s="53">
        <f>+'Journal Template'!A14</f>
        <v>0</v>
      </c>
      <c r="D79" s="54" t="str">
        <f>+'Journal Template'!R14</f>
        <v> </v>
      </c>
      <c r="E79" s="55"/>
      <c r="F79" s="56"/>
      <c r="G79" s="53"/>
      <c r="H79" s="53">
        <f>+'Journal Template'!E14</f>
        <v>0</v>
      </c>
      <c r="I79" s="51"/>
      <c r="J79" s="53"/>
      <c r="K79" s="57">
        <f>+'Journal Template'!N14</f>
        <v>0</v>
      </c>
      <c r="L79" s="57">
        <f>+K79</f>
        <v>0</v>
      </c>
      <c r="M79" s="58">
        <f>+'Journal Template'!P14</f>
        <v>0</v>
      </c>
    </row>
    <row r="80" spans="1:13">
      <c r="A80" s="51"/>
      <c r="B80" s="52"/>
      <c r="C80" s="53">
        <f>+'Journal Template'!A15</f>
        <v>0</v>
      </c>
      <c r="D80" s="54" t="str">
        <f>+'Journal Template'!R15</f>
        <v> </v>
      </c>
      <c r="E80" s="55"/>
      <c r="F80" s="56"/>
      <c r="G80" s="53"/>
      <c r="H80" s="53">
        <f>+'Journal Template'!E15</f>
        <v>0</v>
      </c>
      <c r="I80" s="51"/>
      <c r="J80" s="53"/>
      <c r="K80" s="57">
        <f>+'Journal Template'!N15</f>
        <v>0</v>
      </c>
      <c r="L80" s="57">
        <f>+K80</f>
        <v>0</v>
      </c>
      <c r="M80" s="58">
        <f>+'Journal Template'!P15</f>
        <v>0</v>
      </c>
    </row>
    <row r="81" spans="1:13">
      <c r="A81" s="51"/>
      <c r="B81" s="52"/>
      <c r="C81" s="53">
        <f>+'Journal Template'!A16</f>
        <v>0</v>
      </c>
      <c r="D81" s="54" t="str">
        <f>+'Journal Template'!R16</f>
        <v> </v>
      </c>
      <c r="E81" s="55"/>
      <c r="F81" s="56"/>
      <c r="G81" s="53"/>
      <c r="H81" s="53">
        <f>+'Journal Template'!E16</f>
        <v>0</v>
      </c>
      <c r="I81" s="51"/>
      <c r="J81" s="53"/>
      <c r="K81" s="57">
        <f>+'Journal Template'!N16</f>
        <v>0</v>
      </c>
      <c r="L81" s="57">
        <f>+K81</f>
        <v>0</v>
      </c>
      <c r="M81" s="58">
        <f>+'Journal Template'!P16</f>
        <v>0</v>
      </c>
    </row>
    <row r="82" spans="1:13">
      <c r="A82" s="51"/>
      <c r="B82" s="52"/>
      <c r="C82" s="53">
        <f>+'Journal Template'!A17</f>
        <v>0</v>
      </c>
      <c r="D82" s="54" t="str">
        <f>+'Journal Template'!R17</f>
        <v> </v>
      </c>
      <c r="E82" s="55"/>
      <c r="F82" s="56"/>
      <c r="G82" s="53"/>
      <c r="H82" s="53">
        <f>+'Journal Template'!E17</f>
        <v>0</v>
      </c>
      <c r="I82" s="51"/>
      <c r="J82" s="53"/>
      <c r="K82" s="57">
        <f>+'Journal Template'!N17</f>
        <v>0</v>
      </c>
      <c r="L82" s="57">
        <f>+K82</f>
        <v>0</v>
      </c>
      <c r="M82" s="58">
        <f>+'Journal Template'!P17</f>
        <v>0</v>
      </c>
    </row>
    <row r="83" spans="1:13">
      <c r="A83" s="51"/>
      <c r="B83" s="52"/>
      <c r="C83" s="53">
        <f>+'Journal Template'!A18</f>
        <v>0</v>
      </c>
      <c r="D83" s="54" t="str">
        <f>+'Journal Template'!R18</f>
        <v> </v>
      </c>
      <c r="E83" s="55"/>
      <c r="F83" s="56"/>
      <c r="G83" s="53"/>
      <c r="H83" s="53">
        <f>+'Journal Template'!E18</f>
        <v>0</v>
      </c>
      <c r="I83" s="51"/>
      <c r="J83" s="53"/>
      <c r="K83" s="57">
        <f>+'Journal Template'!N18</f>
        <v>0</v>
      </c>
      <c r="L83" s="57">
        <f>+K83</f>
        <v>0</v>
      </c>
      <c r="M83" s="58">
        <f>+'Journal Template'!P18</f>
        <v>0</v>
      </c>
    </row>
    <row r="84" spans="1:13">
      <c r="A84" s="51"/>
      <c r="B84" s="52"/>
      <c r="C84" s="53">
        <f>+'Journal Template'!A19</f>
        <v>0</v>
      </c>
      <c r="D84" s="54" t="str">
        <f>+'Journal Template'!R19</f>
        <v> </v>
      </c>
      <c r="E84" s="55"/>
      <c r="F84" s="56"/>
      <c r="G84" s="53"/>
      <c r="H84" s="53">
        <f>+'Journal Template'!E19</f>
        <v>0</v>
      </c>
      <c r="I84" s="51"/>
      <c r="J84" s="53"/>
      <c r="K84" s="57">
        <f>+'Journal Template'!N19</f>
        <v>0</v>
      </c>
      <c r="L84" s="57">
        <f>+K84</f>
        <v>0</v>
      </c>
      <c r="M84" s="58">
        <f>+'Journal Template'!P19</f>
        <v>0</v>
      </c>
    </row>
    <row r="85" spans="1:13">
      <c r="A85" s="51"/>
      <c r="B85" s="52"/>
      <c r="C85" s="53">
        <f>+'Journal Template'!A20</f>
        <v>0</v>
      </c>
      <c r="D85" s="54" t="str">
        <f>+'Journal Template'!R20</f>
        <v> </v>
      </c>
      <c r="E85" s="55"/>
      <c r="F85" s="56"/>
      <c r="G85" s="53"/>
      <c r="H85" s="53">
        <f>+'Journal Template'!E20</f>
        <v>0</v>
      </c>
      <c r="I85" s="51"/>
      <c r="J85" s="53"/>
      <c r="K85" s="57">
        <f>+'Journal Template'!N20</f>
        <v>0</v>
      </c>
      <c r="L85" s="57">
        <f>+K85</f>
        <v>0</v>
      </c>
      <c r="M85" s="58">
        <f>+'Journal Template'!P20</f>
        <v>0</v>
      </c>
    </row>
    <row r="86" spans="1:13">
      <c r="A86" s="51"/>
      <c r="B86" s="52"/>
      <c r="C86" s="53">
        <f>+'Journal Template'!A21</f>
        <v>0</v>
      </c>
      <c r="D86" s="54" t="str">
        <f>+'Journal Template'!R21</f>
        <v> </v>
      </c>
      <c r="E86" s="55"/>
      <c r="F86" s="56"/>
      <c r="G86" s="53"/>
      <c r="H86" s="53">
        <f>+'Journal Template'!E21</f>
        <v>0</v>
      </c>
      <c r="I86" s="51"/>
      <c r="J86" s="53"/>
      <c r="K86" s="57">
        <f>+'Journal Template'!N21</f>
        <v>0</v>
      </c>
      <c r="L86" s="57">
        <f>+K86</f>
        <v>0</v>
      </c>
      <c r="M86" s="58">
        <f>+'Journal Template'!P21</f>
        <v>0</v>
      </c>
    </row>
    <row r="87" spans="1:13">
      <c r="A87" s="51"/>
      <c r="B87" s="52"/>
      <c r="C87" s="53">
        <f>+'Journal Template'!A22</f>
        <v>0</v>
      </c>
      <c r="D87" s="54" t="str">
        <f>+'Journal Template'!R22</f>
        <v> </v>
      </c>
      <c r="E87" s="55"/>
      <c r="F87" s="56"/>
      <c r="G87" s="53"/>
      <c r="H87" s="53">
        <f>+'Journal Template'!E22</f>
        <v>0</v>
      </c>
      <c r="I87" s="51"/>
      <c r="J87" s="53"/>
      <c r="K87" s="57">
        <f>+'Journal Template'!N22</f>
        <v>0</v>
      </c>
      <c r="L87" s="57">
        <f>+K87</f>
        <v>0</v>
      </c>
      <c r="M87" s="58">
        <f>+'Journal Template'!P22</f>
        <v>0</v>
      </c>
    </row>
    <row r="88" spans="1:13">
      <c r="A88" s="51"/>
      <c r="B88" s="52"/>
      <c r="C88" s="53">
        <f>+'Journal Template'!A23</f>
        <v>0</v>
      </c>
      <c r="D88" s="54" t="str">
        <f>+'Journal Template'!R23</f>
        <v> </v>
      </c>
      <c r="E88" s="55"/>
      <c r="F88" s="56"/>
      <c r="G88" s="53"/>
      <c r="H88" s="53">
        <f>+'Journal Template'!E23</f>
        <v>0</v>
      </c>
      <c r="I88" s="51"/>
      <c r="J88" s="53"/>
      <c r="K88" s="57">
        <f>+'Journal Template'!N23</f>
        <v>0</v>
      </c>
      <c r="L88" s="57">
        <f>+K88</f>
        <v>0</v>
      </c>
      <c r="M88" s="58">
        <f>+'Journal Template'!P23</f>
        <v>0</v>
      </c>
    </row>
    <row r="89" spans="1:13">
      <c r="A89" s="51"/>
      <c r="B89" s="52"/>
      <c r="C89" s="53">
        <f>+'Journal Template'!A24</f>
        <v>0</v>
      </c>
      <c r="D89" s="54" t="str">
        <f>+'Journal Template'!R24</f>
        <v> </v>
      </c>
      <c r="E89" s="55"/>
      <c r="F89" s="56"/>
      <c r="G89" s="53"/>
      <c r="H89" s="53">
        <f>+'Journal Template'!E24</f>
        <v>0</v>
      </c>
      <c r="I89" s="51"/>
      <c r="J89" s="53"/>
      <c r="K89" s="57">
        <f>+'Journal Template'!N24</f>
        <v>0</v>
      </c>
      <c r="L89" s="57">
        <f>+K89</f>
        <v>0</v>
      </c>
      <c r="M89" s="58">
        <f>+'Journal Template'!P24</f>
        <v>0</v>
      </c>
    </row>
    <row r="90" spans="1:13">
      <c r="A90" s="51"/>
      <c r="B90" s="52"/>
      <c r="C90" s="53">
        <f>+'Journal Template'!A25</f>
        <v>0</v>
      </c>
      <c r="D90" s="54" t="str">
        <f>+'Journal Template'!R25</f>
        <v> </v>
      </c>
      <c r="E90" s="55"/>
      <c r="F90" s="56"/>
      <c r="G90" s="53"/>
      <c r="H90" s="53">
        <f>+'Journal Template'!E25</f>
        <v>0</v>
      </c>
      <c r="I90" s="51"/>
      <c r="J90" s="53"/>
      <c r="K90" s="57">
        <f>+'Journal Template'!N25</f>
        <v>0</v>
      </c>
      <c r="L90" s="57">
        <f>+K90</f>
        <v>0</v>
      </c>
      <c r="M90" s="58">
        <f>+'Journal Template'!P25</f>
        <v>0</v>
      </c>
    </row>
    <row r="91" spans="1:13">
      <c r="A91" s="51"/>
      <c r="B91" s="52"/>
      <c r="C91" s="53">
        <f>+'Journal Template'!A26</f>
        <v>0</v>
      </c>
      <c r="D91" s="54" t="str">
        <f>+'Journal Template'!R26</f>
        <v> </v>
      </c>
      <c r="E91" s="55"/>
      <c r="F91" s="56"/>
      <c r="G91" s="53"/>
      <c r="H91" s="53">
        <f>+'Journal Template'!E26</f>
        <v>0</v>
      </c>
      <c r="I91" s="51"/>
      <c r="J91" s="53"/>
      <c r="K91" s="57">
        <f>+'Journal Template'!N26</f>
        <v>0</v>
      </c>
      <c r="L91" s="57">
        <f>+K91</f>
        <v>0</v>
      </c>
      <c r="M91" s="58">
        <f>+'Journal Template'!P26</f>
        <v>0</v>
      </c>
    </row>
    <row r="92" spans="1:13">
      <c r="A92" s="51"/>
      <c r="B92" s="52"/>
      <c r="C92" s="53">
        <f>+'Journal Template'!A27</f>
        <v>0</v>
      </c>
      <c r="D92" s="54" t="str">
        <f>+'Journal Template'!R27</f>
        <v> </v>
      </c>
      <c r="E92" s="55"/>
      <c r="F92" s="56"/>
      <c r="G92" s="53"/>
      <c r="H92" s="53">
        <f>+'Journal Template'!E27</f>
        <v>0</v>
      </c>
      <c r="I92" s="51"/>
      <c r="J92" s="53"/>
      <c r="K92" s="57">
        <f>+'Journal Template'!N27</f>
        <v>0</v>
      </c>
      <c r="L92" s="57">
        <f>+K92</f>
        <v>0</v>
      </c>
      <c r="M92" s="58">
        <f>+'Journal Template'!P27</f>
        <v>0</v>
      </c>
    </row>
    <row r="93" spans="1:13">
      <c r="A93" s="51"/>
      <c r="B93" s="52"/>
      <c r="C93" s="53">
        <f>+'Journal Template'!A28</f>
        <v>0</v>
      </c>
      <c r="D93" s="54" t="str">
        <f>+'Journal Template'!R28</f>
        <v> </v>
      </c>
      <c r="E93" s="55"/>
      <c r="F93" s="56"/>
      <c r="G93" s="53"/>
      <c r="H93" s="53">
        <f>+'Journal Template'!E28</f>
        <v>0</v>
      </c>
      <c r="I93" s="51"/>
      <c r="J93" s="53"/>
      <c r="K93" s="57">
        <f>+'Journal Template'!N28</f>
        <v>0</v>
      </c>
      <c r="L93" s="57">
        <f>+K93</f>
        <v>0</v>
      </c>
      <c r="M93" s="58">
        <f>+'Journal Template'!P28</f>
        <v>0</v>
      </c>
    </row>
    <row r="94" spans="1:13">
      <c r="A94" s="51"/>
      <c r="B94" s="52"/>
      <c r="C94" s="53">
        <f>+'Journal Template'!A29</f>
        <v>0</v>
      </c>
      <c r="D94" s="54" t="str">
        <f>+'Journal Template'!R29</f>
        <v> </v>
      </c>
      <c r="E94" s="55"/>
      <c r="F94" s="56"/>
      <c r="G94" s="53"/>
      <c r="H94" s="53">
        <f>+'Journal Template'!E29</f>
        <v>0</v>
      </c>
      <c r="I94" s="51"/>
      <c r="J94" s="53"/>
      <c r="K94" s="57">
        <f>+'Journal Template'!N29</f>
        <v>0</v>
      </c>
      <c r="L94" s="57">
        <f>+K94</f>
        <v>0</v>
      </c>
      <c r="M94" s="58">
        <f>+'Journal Template'!P29</f>
        <v>0</v>
      </c>
    </row>
    <row r="95" spans="1:13">
      <c r="A95" s="51"/>
      <c r="B95" s="52"/>
      <c r="C95" s="53">
        <f>+'Journal Template'!A30</f>
        <v>0</v>
      </c>
      <c r="D95" s="54" t="str">
        <f>+'Journal Template'!R30</f>
        <v> </v>
      </c>
      <c r="E95" s="55"/>
      <c r="F95" s="56"/>
      <c r="G95" s="53"/>
      <c r="H95" s="53">
        <f>+'Journal Template'!E30</f>
        <v>0</v>
      </c>
      <c r="I95" s="51"/>
      <c r="J95" s="53"/>
      <c r="K95" s="57">
        <f>+'Journal Template'!N30</f>
        <v>0</v>
      </c>
      <c r="L95" s="57">
        <f>+K95</f>
        <v>0</v>
      </c>
      <c r="M95" s="58">
        <f>+'Journal Template'!P30</f>
        <v>0</v>
      </c>
    </row>
    <row r="96" spans="1:13">
      <c r="A96" s="51"/>
      <c r="B96" s="52"/>
      <c r="C96" s="53">
        <f>+'Journal Template'!A31</f>
        <v>0</v>
      </c>
      <c r="D96" s="54" t="str">
        <f>+'Journal Template'!R31</f>
        <v> </v>
      </c>
      <c r="E96" s="55"/>
      <c r="F96" s="56"/>
      <c r="G96" s="53"/>
      <c r="H96" s="53">
        <f>+'Journal Template'!E31</f>
        <v>0</v>
      </c>
      <c r="I96" s="51"/>
      <c r="J96" s="53"/>
      <c r="K96" s="57">
        <f>+'Journal Template'!N31</f>
        <v>0</v>
      </c>
      <c r="L96" s="57">
        <f>+K96</f>
        <v>0</v>
      </c>
      <c r="M96" s="58">
        <f>+'Journal Template'!P31</f>
        <v>0</v>
      </c>
    </row>
    <row r="97" spans="1:13">
      <c r="A97" s="51"/>
      <c r="B97" s="52"/>
      <c r="C97" s="53">
        <f>+'Journal Template'!A32</f>
        <v>0</v>
      </c>
      <c r="D97" s="54" t="str">
        <f>+'Journal Template'!R32</f>
        <v> </v>
      </c>
      <c r="E97" s="55"/>
      <c r="F97" s="56"/>
      <c r="G97" s="53"/>
      <c r="H97" s="53">
        <f>+'Journal Template'!E32</f>
        <v>0</v>
      </c>
      <c r="I97" s="51"/>
      <c r="J97" s="53"/>
      <c r="K97" s="57">
        <f>+'Journal Template'!N32</f>
        <v>0</v>
      </c>
      <c r="L97" s="57">
        <f>+K97</f>
        <v>0</v>
      </c>
      <c r="M97" s="58">
        <f>+'Journal Template'!P32</f>
        <v>0</v>
      </c>
    </row>
    <row r="98" spans="1:13">
      <c r="A98" s="51"/>
      <c r="B98" s="52"/>
      <c r="C98" s="53">
        <f>+'Journal Template'!A33</f>
        <v>0</v>
      </c>
      <c r="D98" s="54" t="str">
        <f>+'Journal Template'!R33</f>
        <v> </v>
      </c>
      <c r="E98" s="55"/>
      <c r="F98" s="56"/>
      <c r="G98" s="53"/>
      <c r="H98" s="53">
        <f>+'Journal Template'!E33</f>
        <v>0</v>
      </c>
      <c r="I98" s="51"/>
      <c r="J98" s="53"/>
      <c r="K98" s="57">
        <f>+'Journal Template'!N33</f>
        <v>0</v>
      </c>
      <c r="L98" s="57">
        <f>+K98</f>
        <v>0</v>
      </c>
      <c r="M98" s="58">
        <f>+'Journal Template'!P33</f>
        <v>0</v>
      </c>
    </row>
    <row r="99" spans="1:13">
      <c r="A99" s="51"/>
      <c r="B99" s="52"/>
      <c r="C99" s="53">
        <f>+'Journal Template'!A34</f>
        <v>0</v>
      </c>
      <c r="D99" s="54" t="str">
        <f>+'Journal Template'!R34</f>
        <v> </v>
      </c>
      <c r="E99" s="55"/>
      <c r="F99" s="56"/>
      <c r="G99" s="53"/>
      <c r="H99" s="53">
        <f>+'Journal Template'!E34</f>
        <v>0</v>
      </c>
      <c r="I99" s="51"/>
      <c r="J99" s="53"/>
      <c r="K99" s="57">
        <f>+'Journal Template'!N34</f>
        <v>0</v>
      </c>
      <c r="L99" s="57">
        <f>+K99</f>
        <v>0</v>
      </c>
      <c r="M99" s="58">
        <f>+'Journal Template'!P34</f>
        <v>0</v>
      </c>
    </row>
    <row r="100" spans="1:13">
      <c r="A100" s="51"/>
      <c r="B100" s="52"/>
      <c r="C100" s="53">
        <f>+'Journal Template'!A35</f>
        <v>0</v>
      </c>
      <c r="D100" s="54" t="str">
        <f>+'Journal Template'!R35</f>
        <v> </v>
      </c>
      <c r="E100" s="55"/>
      <c r="F100" s="56"/>
      <c r="G100" s="53"/>
      <c r="H100" s="53">
        <f>+'Journal Template'!E35</f>
        <v>0</v>
      </c>
      <c r="I100" s="51"/>
      <c r="J100" s="53"/>
      <c r="K100" s="57">
        <f>+'Journal Template'!N35</f>
        <v>0</v>
      </c>
      <c r="L100" s="57">
        <f>+K100</f>
        <v>0</v>
      </c>
      <c r="M100" s="58">
        <f>+'Journal Template'!P35</f>
        <v>0</v>
      </c>
    </row>
    <row r="101" spans="1:13">
      <c r="A101" s="51"/>
      <c r="B101" s="52"/>
      <c r="C101" s="53">
        <f>+'Journal Template'!A36</f>
        <v>0</v>
      </c>
      <c r="D101" s="54" t="str">
        <f>+'Journal Template'!R36</f>
        <v> </v>
      </c>
      <c r="E101" s="55"/>
      <c r="F101" s="56"/>
      <c r="G101" s="53"/>
      <c r="H101" s="53">
        <f>+'Journal Template'!E36</f>
        <v>0</v>
      </c>
      <c r="I101" s="51"/>
      <c r="J101" s="53"/>
      <c r="K101" s="57">
        <f>+'Journal Template'!N36</f>
        <v>0</v>
      </c>
      <c r="L101" s="57">
        <f>+K101</f>
        <v>0</v>
      </c>
      <c r="M101" s="58">
        <f>+'Journal Template'!P36</f>
        <v>0</v>
      </c>
    </row>
    <row r="102" spans="1:13">
      <c r="A102" s="51"/>
      <c r="B102" s="52"/>
      <c r="C102" s="53">
        <f>+'Journal Template'!A37</f>
        <v>0</v>
      </c>
      <c r="D102" s="54" t="str">
        <f>+'Journal Template'!R37</f>
        <v> </v>
      </c>
      <c r="E102" s="55"/>
      <c r="F102" s="56"/>
      <c r="G102" s="53"/>
      <c r="H102" s="53">
        <f>+'Journal Template'!E37</f>
        <v>0</v>
      </c>
      <c r="I102" s="51"/>
      <c r="J102" s="53"/>
      <c r="K102" s="57">
        <f>+'Journal Template'!N37</f>
        <v>0</v>
      </c>
      <c r="L102" s="57">
        <f>+K102</f>
        <v>0</v>
      </c>
      <c r="M102" s="58">
        <f>+'Journal Template'!P37</f>
        <v>0</v>
      </c>
    </row>
    <row r="103" spans="1:13">
      <c r="A103" s="51"/>
      <c r="B103" s="52"/>
      <c r="C103" s="53">
        <f>+'Journal Template'!A38</f>
        <v>0</v>
      </c>
      <c r="D103" s="54" t="str">
        <f>+'Journal Template'!R38</f>
        <v> </v>
      </c>
      <c r="E103" s="55"/>
      <c r="F103" s="56"/>
      <c r="G103" s="53"/>
      <c r="H103" s="53">
        <f>+'Journal Template'!E38</f>
        <v>0</v>
      </c>
      <c r="I103" s="51"/>
      <c r="J103" s="53"/>
      <c r="K103" s="57">
        <f>+'Journal Template'!N38</f>
        <v>0</v>
      </c>
      <c r="L103" s="57">
        <f>+K103</f>
        <v>0</v>
      </c>
      <c r="M103" s="58">
        <f>+'Journal Template'!P38</f>
        <v>0</v>
      </c>
    </row>
    <row r="104" spans="1:13">
      <c r="A104" s="51"/>
      <c r="B104" s="52"/>
      <c r="C104" s="53">
        <f>+'Journal Template'!A39</f>
        <v>0</v>
      </c>
      <c r="D104" s="54" t="str">
        <f>+'Journal Template'!R39</f>
        <v> </v>
      </c>
      <c r="E104" s="55"/>
      <c r="F104" s="56"/>
      <c r="G104" s="53"/>
      <c r="H104" s="53">
        <f>+'Journal Template'!E39</f>
        <v>0</v>
      </c>
      <c r="I104" s="51"/>
      <c r="J104" s="53"/>
      <c r="K104" s="57">
        <f>+'Journal Template'!N39</f>
        <v>0</v>
      </c>
      <c r="L104" s="57">
        <f>+K104</f>
        <v>0</v>
      </c>
      <c r="M104" s="58">
        <f>+'Journal Template'!P39</f>
        <v>0</v>
      </c>
    </row>
    <row r="105" spans="1:13">
      <c r="A105" s="51"/>
      <c r="B105" s="52"/>
      <c r="C105" s="53">
        <f>+'Journal Template'!A40</f>
        <v>0</v>
      </c>
      <c r="D105" s="54" t="str">
        <f>+'Journal Template'!R40</f>
        <v> </v>
      </c>
      <c r="E105" s="55"/>
      <c r="F105" s="56"/>
      <c r="G105" s="53"/>
      <c r="H105" s="53">
        <f>+'Journal Template'!E40</f>
        <v>0</v>
      </c>
      <c r="I105" s="51"/>
      <c r="J105" s="53"/>
      <c r="K105" s="57">
        <f>+'Journal Template'!N40</f>
        <v>0</v>
      </c>
      <c r="L105" s="57">
        <f>+K105</f>
        <v>0</v>
      </c>
      <c r="M105" s="58">
        <f>+'Journal Template'!P40</f>
        <v>0</v>
      </c>
    </row>
    <row r="106" spans="1:13">
      <c r="A106" s="51"/>
      <c r="B106" s="52"/>
      <c r="C106" s="53">
        <f>+'Journal Template'!A41</f>
        <v>0</v>
      </c>
      <c r="D106" s="54" t="str">
        <f>+'Journal Template'!R41</f>
        <v> </v>
      </c>
      <c r="E106" s="55"/>
      <c r="F106" s="56"/>
      <c r="G106" s="53"/>
      <c r="H106" s="53">
        <f>+'Journal Template'!E41</f>
        <v>0</v>
      </c>
      <c r="I106" s="51"/>
      <c r="J106" s="53"/>
      <c r="K106" s="57">
        <f>+'Journal Template'!N41</f>
        <v>0</v>
      </c>
      <c r="L106" s="57">
        <f>+K106</f>
        <v>0</v>
      </c>
      <c r="M106" s="58">
        <f>+'Journal Template'!P41</f>
        <v>0</v>
      </c>
    </row>
    <row r="107" spans="1:13">
      <c r="A107" s="51"/>
      <c r="B107" s="52"/>
      <c r="C107" s="53">
        <f>+'Journal Template'!A42</f>
        <v>0</v>
      </c>
      <c r="D107" s="54" t="str">
        <f>+'Journal Template'!R42</f>
        <v> </v>
      </c>
      <c r="E107" s="55"/>
      <c r="F107" s="56"/>
      <c r="G107" s="53"/>
      <c r="H107" s="53">
        <f>+'Journal Template'!E42</f>
        <v>0</v>
      </c>
      <c r="I107" s="51"/>
      <c r="J107" s="53"/>
      <c r="K107" s="57">
        <f>+'Journal Template'!N42</f>
        <v>0</v>
      </c>
      <c r="L107" s="57">
        <f>+K107</f>
        <v>0</v>
      </c>
      <c r="M107" s="58">
        <f>+'Journal Template'!P42</f>
        <v>0</v>
      </c>
    </row>
    <row r="108" spans="1:13">
      <c r="A108" s="51"/>
      <c r="B108" s="52"/>
      <c r="C108" s="53">
        <f>+'Journal Template'!A43</f>
        <v>0</v>
      </c>
      <c r="D108" s="54" t="str">
        <f>+'Journal Template'!R43</f>
        <v> </v>
      </c>
      <c r="E108" s="55"/>
      <c r="F108" s="56"/>
      <c r="G108" s="53"/>
      <c r="H108" s="53">
        <f>+'Journal Template'!E43</f>
        <v>0</v>
      </c>
      <c r="I108" s="51"/>
      <c r="J108" s="53"/>
      <c r="K108" s="57">
        <f>+'Journal Template'!N43</f>
        <v>0</v>
      </c>
      <c r="L108" s="57">
        <f>+K108</f>
        <v>0</v>
      </c>
      <c r="M108" s="58">
        <f>+'Journal Template'!P43</f>
        <v>0</v>
      </c>
    </row>
    <row r="109" spans="1:13">
      <c r="A109" s="51"/>
      <c r="B109" s="52"/>
      <c r="C109" s="53">
        <f>+'Journal Template'!A44</f>
        <v>0</v>
      </c>
      <c r="D109" s="54" t="str">
        <f>+'Journal Template'!R44</f>
        <v> </v>
      </c>
      <c r="E109" s="55"/>
      <c r="F109" s="56"/>
      <c r="G109" s="53"/>
      <c r="H109" s="53">
        <f>+'Journal Template'!E44</f>
        <v>0</v>
      </c>
      <c r="I109" s="51"/>
      <c r="J109" s="53"/>
      <c r="K109" s="57">
        <f>+'Journal Template'!N44</f>
        <v>0</v>
      </c>
      <c r="L109" s="57">
        <f>+K109</f>
        <v>0</v>
      </c>
      <c r="M109" s="58">
        <f>+'Journal Template'!P44</f>
        <v>0</v>
      </c>
    </row>
    <row r="110" spans="1:13">
      <c r="A110" s="51"/>
      <c r="B110" s="52"/>
      <c r="C110" s="53">
        <f>+'Journal Template'!A45</f>
        <v>0</v>
      </c>
      <c r="D110" s="54" t="str">
        <f>+'Journal Template'!R45</f>
        <v> </v>
      </c>
      <c r="E110" s="55"/>
      <c r="F110" s="56"/>
      <c r="G110" s="53"/>
      <c r="H110" s="53">
        <f>+'Journal Template'!E45</f>
        <v>0</v>
      </c>
      <c r="I110" s="51"/>
      <c r="J110" s="53"/>
      <c r="K110" s="57">
        <f>+'Journal Template'!N45</f>
        <v>0</v>
      </c>
      <c r="L110" s="57">
        <f>+K110</f>
        <v>0</v>
      </c>
      <c r="M110" s="58">
        <f>+'Journal Template'!P45</f>
        <v>0</v>
      </c>
    </row>
    <row r="111" spans="1:13">
      <c r="A111" s="51"/>
      <c r="B111" s="52"/>
      <c r="C111" s="53">
        <f>+'Journal Template'!A46</f>
        <v>0</v>
      </c>
      <c r="D111" s="54" t="str">
        <f>+'Journal Template'!R46</f>
        <v> </v>
      </c>
      <c r="E111" s="55"/>
      <c r="F111" s="56"/>
      <c r="G111" s="53"/>
      <c r="H111" s="53">
        <f>+'Journal Template'!E46</f>
        <v>0</v>
      </c>
      <c r="I111" s="51"/>
      <c r="J111" s="53"/>
      <c r="K111" s="57">
        <f>+'Journal Template'!N46</f>
        <v>0</v>
      </c>
      <c r="L111" s="57">
        <f>+K111</f>
        <v>0</v>
      </c>
      <c r="M111" s="58">
        <f>+'Journal Template'!P46</f>
        <v>0</v>
      </c>
    </row>
    <row r="112" spans="1:13">
      <c r="A112" s="51"/>
      <c r="B112" s="52"/>
      <c r="C112" s="53">
        <f>+'Journal Template'!A47</f>
        <v>0</v>
      </c>
      <c r="D112" s="54" t="str">
        <f>+'Journal Template'!R47</f>
        <v> </v>
      </c>
      <c r="E112" s="55"/>
      <c r="F112" s="56"/>
      <c r="G112" s="53"/>
      <c r="H112" s="53">
        <f>+'Journal Template'!E47</f>
        <v>0</v>
      </c>
      <c r="I112" s="51"/>
      <c r="J112" s="53"/>
      <c r="K112" s="57">
        <f>+'Journal Template'!N47</f>
        <v>0</v>
      </c>
      <c r="L112" s="57">
        <f>+K112</f>
        <v>0</v>
      </c>
      <c r="M112" s="58">
        <f>+'Journal Template'!P47</f>
        <v>0</v>
      </c>
    </row>
    <row r="113" spans="1:13">
      <c r="A113" s="51"/>
      <c r="B113" s="52"/>
      <c r="C113" s="53">
        <f>+'Journal Template'!A48</f>
        <v>0</v>
      </c>
      <c r="D113" s="54" t="str">
        <f>+'Journal Template'!R48</f>
        <v> </v>
      </c>
      <c r="E113" s="55"/>
      <c r="F113" s="56"/>
      <c r="G113" s="53"/>
      <c r="H113" s="53">
        <f>+'Journal Template'!E48</f>
        <v>0</v>
      </c>
      <c r="I113" s="51"/>
      <c r="J113" s="53"/>
      <c r="K113" s="57">
        <f>+'Journal Template'!N48</f>
        <v>0</v>
      </c>
      <c r="L113" s="57">
        <f>+K113</f>
        <v>0</v>
      </c>
      <c r="M113" s="58">
        <f>+'Journal Template'!P48</f>
        <v>0</v>
      </c>
    </row>
    <row r="114" spans="1:13">
      <c r="A114" s="51"/>
      <c r="B114" s="52"/>
      <c r="C114" s="53">
        <f>+'Journal Template'!A49</f>
        <v>0</v>
      </c>
      <c r="D114" s="54" t="str">
        <f>+'Journal Template'!R49</f>
        <v> </v>
      </c>
      <c r="E114" s="55"/>
      <c r="F114" s="56"/>
      <c r="G114" s="53"/>
      <c r="H114" s="53">
        <f>+'Journal Template'!E49</f>
        <v>0</v>
      </c>
      <c r="I114" s="51"/>
      <c r="J114" s="53"/>
      <c r="K114" s="57">
        <f>+'Journal Template'!N49</f>
        <v>0</v>
      </c>
      <c r="L114" s="57">
        <f>+K114</f>
        <v>0</v>
      </c>
      <c r="M114" s="58">
        <f>+'Journal Template'!P49</f>
        <v>0</v>
      </c>
    </row>
    <row r="115" spans="1:13">
      <c r="A115" s="51"/>
      <c r="B115" s="52"/>
      <c r="C115" s="53">
        <f>+'Journal Template'!A50</f>
        <v>0</v>
      </c>
      <c r="D115" s="54" t="str">
        <f>+'Journal Template'!R50</f>
        <v> </v>
      </c>
      <c r="E115" s="55"/>
      <c r="F115" s="56"/>
      <c r="G115" s="53"/>
      <c r="H115" s="53">
        <f>+'Journal Template'!E50</f>
        <v>0</v>
      </c>
      <c r="I115" s="51"/>
      <c r="J115" s="53"/>
      <c r="K115" s="57">
        <f>+'Journal Template'!N50</f>
        <v>0</v>
      </c>
      <c r="L115" s="57">
        <f>+K115</f>
        <v>0</v>
      </c>
      <c r="M115" s="58">
        <f>+'Journal Template'!P50</f>
        <v>0</v>
      </c>
    </row>
    <row r="116" spans="1:13">
      <c r="A116" s="51"/>
      <c r="B116" s="52"/>
      <c r="C116" s="53">
        <f>+'Journal Template'!A51</f>
        <v>0</v>
      </c>
      <c r="D116" s="54" t="str">
        <f>+'Journal Template'!R51</f>
        <v> </v>
      </c>
      <c r="E116" s="55"/>
      <c r="F116" s="56"/>
      <c r="G116" s="53"/>
      <c r="H116" s="53">
        <f>+'Journal Template'!E51</f>
        <v>0</v>
      </c>
      <c r="I116" s="51"/>
      <c r="J116" s="53"/>
      <c r="K116" s="57">
        <f>+'Journal Template'!N51</f>
        <v>0</v>
      </c>
      <c r="L116" s="57">
        <f>+K116</f>
        <v>0</v>
      </c>
      <c r="M116" s="58">
        <f>+'Journal Template'!P51</f>
        <v>0</v>
      </c>
    </row>
    <row r="117" spans="1:13" ht="15" customHeight="1">
      <c r="A117" s="51"/>
      <c r="B117" s="52"/>
      <c r="C117" s="53">
        <f>+'Journal Template'!A52</f>
        <v>0</v>
      </c>
      <c r="D117" s="54" t="str">
        <f>+'Journal Template'!R52</f>
        <v> </v>
      </c>
      <c r="E117" s="55"/>
      <c r="F117" s="56"/>
      <c r="G117" s="53"/>
      <c r="H117" s="53">
        <f>+'Journal Template'!E52</f>
        <v>0</v>
      </c>
      <c r="I117" s="51"/>
      <c r="J117" s="53"/>
      <c r="K117" s="57">
        <f>+'Journal Template'!N52</f>
        <v>0</v>
      </c>
      <c r="L117" s="57">
        <f>+K117</f>
        <v>0</v>
      </c>
      <c r="M117" s="58">
        <f>+'Journal Template'!P52</f>
        <v>0</v>
      </c>
    </row>
    <row r="118" spans="1:13">
      <c r="A118" s="51"/>
      <c r="B118" s="52"/>
      <c r="C118" s="53">
        <f>+'Journal Template'!A53</f>
        <v>0</v>
      </c>
      <c r="D118" s="54" t="str">
        <f>+'Journal Template'!R53</f>
        <v> </v>
      </c>
      <c r="E118" s="55"/>
      <c r="F118" s="56"/>
      <c r="G118" s="53"/>
      <c r="H118" s="53">
        <f>+'Journal Template'!E53</f>
        <v>0</v>
      </c>
      <c r="I118" s="51"/>
      <c r="J118" s="53"/>
      <c r="K118" s="57">
        <f>+'Journal Template'!N53</f>
        <v>0</v>
      </c>
      <c r="L118" s="57">
        <f>+K118</f>
        <v>0</v>
      </c>
      <c r="M118" s="58">
        <f>+'Journal Template'!P53</f>
        <v>0</v>
      </c>
    </row>
    <row r="119" spans="1:13">
      <c r="A119" s="51"/>
      <c r="B119" s="52"/>
      <c r="C119" s="53">
        <f>+'Journal Template'!A54</f>
        <v>0</v>
      </c>
      <c r="D119" s="54" t="str">
        <f>+'Journal Template'!R54</f>
        <v> </v>
      </c>
      <c r="E119" s="55"/>
      <c r="F119" s="56"/>
      <c r="G119" s="53"/>
      <c r="H119" s="53">
        <f>+'Journal Template'!E54</f>
        <v>0</v>
      </c>
      <c r="I119" s="51"/>
      <c r="J119" s="53"/>
      <c r="K119" s="57">
        <f>+'Journal Template'!N54</f>
        <v>0</v>
      </c>
      <c r="L119" s="57">
        <f>+K119</f>
        <v>0</v>
      </c>
      <c r="M119" s="58">
        <f>+'Journal Template'!P54</f>
        <v>0</v>
      </c>
    </row>
    <row r="120" spans="1:13">
      <c r="A120" s="51"/>
      <c r="B120" s="52"/>
      <c r="C120" s="53">
        <f>+'Journal Template'!A55</f>
        <v>0</v>
      </c>
      <c r="D120" s="54" t="str">
        <f>+'Journal Template'!R55</f>
        <v> </v>
      </c>
      <c r="E120" s="55"/>
      <c r="F120" s="56"/>
      <c r="G120" s="53"/>
      <c r="H120" s="53">
        <f>+'Journal Template'!E55</f>
        <v>0</v>
      </c>
      <c r="I120" s="51"/>
      <c r="J120" s="53"/>
      <c r="K120" s="57">
        <f>+'Journal Template'!N55</f>
        <v>0</v>
      </c>
      <c r="L120" s="57">
        <f>+K120</f>
        <v>0</v>
      </c>
      <c r="M120" s="58">
        <f>+'Journal Template'!P55</f>
        <v>0</v>
      </c>
    </row>
    <row r="121" spans="1:13">
      <c r="A121" s="51"/>
      <c r="B121" s="52"/>
      <c r="C121" s="53">
        <f>+'Journal Template'!A56</f>
        <v>0</v>
      </c>
      <c r="D121" s="54" t="str">
        <f>+'Journal Template'!R56</f>
        <v> </v>
      </c>
      <c r="E121" s="55"/>
      <c r="F121" s="56"/>
      <c r="G121" s="53"/>
      <c r="H121" s="53">
        <f>+'Journal Template'!E56</f>
        <v>0</v>
      </c>
      <c r="I121" s="51"/>
      <c r="J121" s="53"/>
      <c r="K121" s="57">
        <f>+'Journal Template'!N56</f>
        <v>0</v>
      </c>
      <c r="L121" s="57">
        <f>+K121</f>
        <v>0</v>
      </c>
      <c r="M121" s="58">
        <f>+'Journal Template'!P56</f>
        <v>0</v>
      </c>
    </row>
    <row r="122" spans="1:13">
      <c r="A122" s="51"/>
      <c r="B122" s="52"/>
      <c r="C122" s="53">
        <f>+'Journal Template'!A57</f>
        <v>0</v>
      </c>
      <c r="D122" s="54" t="str">
        <f>+'Journal Template'!R57</f>
        <v> </v>
      </c>
      <c r="E122" s="55"/>
      <c r="F122" s="56"/>
      <c r="G122" s="53"/>
      <c r="H122" s="53">
        <f>+'Journal Template'!E57</f>
        <v>0</v>
      </c>
      <c r="I122" s="51"/>
      <c r="J122" s="53"/>
      <c r="K122" s="57">
        <f>+'Journal Template'!N57</f>
        <v>0</v>
      </c>
      <c r="L122" s="57">
        <f>+K122</f>
        <v>0</v>
      </c>
      <c r="M122" s="58">
        <f>+'Journal Template'!P57</f>
        <v>0</v>
      </c>
    </row>
    <row r="123" spans="1:13">
      <c r="A123" s="51"/>
      <c r="B123" s="52"/>
      <c r="C123" s="53">
        <f>+'Journal Template'!A58</f>
        <v>0</v>
      </c>
      <c r="D123" s="54" t="str">
        <f>+'Journal Template'!R58</f>
        <v> </v>
      </c>
      <c r="E123" s="55"/>
      <c r="F123" s="56"/>
      <c r="G123" s="53"/>
      <c r="H123" s="53">
        <f>+'Journal Template'!E58</f>
        <v>0</v>
      </c>
      <c r="I123" s="51"/>
      <c r="J123" s="53"/>
      <c r="K123" s="57">
        <f>+'Journal Template'!N58</f>
        <v>0</v>
      </c>
      <c r="L123" s="57">
        <f>+K123</f>
        <v>0</v>
      </c>
      <c r="M123" s="58">
        <f>+'Journal Template'!P58</f>
        <v>0</v>
      </c>
    </row>
    <row r="124" spans="1:13">
      <c r="A124" s="51"/>
      <c r="B124" s="52"/>
      <c r="C124" s="53">
        <f>+'Journal Template'!A59</f>
        <v>0</v>
      </c>
      <c r="D124" s="54" t="str">
        <f>+'Journal Template'!R59</f>
        <v> </v>
      </c>
      <c r="E124" s="55"/>
      <c r="F124" s="56"/>
      <c r="G124" s="53"/>
      <c r="H124" s="53">
        <f>+'Journal Template'!E59</f>
        <v>0</v>
      </c>
      <c r="I124" s="51"/>
      <c r="J124" s="53"/>
      <c r="K124" s="57">
        <f>+'Journal Template'!N59</f>
        <v>0</v>
      </c>
      <c r="L124" s="57">
        <f>+K124</f>
        <v>0</v>
      </c>
      <c r="M124" s="58">
        <f>+'Journal Template'!P59</f>
        <v>0</v>
      </c>
    </row>
    <row r="125" spans="1:13">
      <c r="A125" s="51"/>
      <c r="B125" s="52"/>
      <c r="C125" s="53">
        <f>+'Journal Template'!A60</f>
        <v>0</v>
      </c>
      <c r="D125" s="54" t="str">
        <f>+'Journal Template'!R60</f>
        <v> </v>
      </c>
      <c r="E125" s="55"/>
      <c r="F125" s="56"/>
      <c r="G125" s="53"/>
      <c r="H125" s="53">
        <f>+'Journal Template'!E60</f>
        <v>0</v>
      </c>
      <c r="I125" s="51"/>
      <c r="J125" s="53"/>
      <c r="K125" s="57">
        <f>+'Journal Template'!N60</f>
        <v>0</v>
      </c>
      <c r="L125" s="57">
        <f>+K125</f>
        <v>0</v>
      </c>
      <c r="M125" s="58">
        <f>+'Journal Template'!P60</f>
        <v>0</v>
      </c>
    </row>
    <row r="126" spans="1:13">
      <c r="A126" s="51"/>
      <c r="B126" s="52"/>
      <c r="C126" s="53">
        <f>+'Journal Template'!A61</f>
        <v>0</v>
      </c>
      <c r="D126" s="54" t="str">
        <f>+'Journal Template'!R61</f>
        <v> </v>
      </c>
      <c r="E126" s="55"/>
      <c r="F126" s="56"/>
      <c r="G126" s="53"/>
      <c r="H126" s="53">
        <f>+'Journal Template'!E61</f>
        <v>0</v>
      </c>
      <c r="I126" s="51"/>
      <c r="J126" s="53"/>
      <c r="K126" s="57">
        <f>+'Journal Template'!N61</f>
        <v>0</v>
      </c>
      <c r="L126" s="57">
        <f>+K126</f>
        <v>0</v>
      </c>
      <c r="M126" s="58">
        <f>+'Journal Template'!P61</f>
        <v>0</v>
      </c>
    </row>
    <row r="127" spans="1:13">
      <c r="A127" s="51"/>
      <c r="B127" s="52"/>
      <c r="C127" s="53">
        <f>+'Journal Template'!A62</f>
        <v>0</v>
      </c>
      <c r="D127" s="54" t="str">
        <f>+'Journal Template'!R62</f>
        <v> </v>
      </c>
      <c r="E127" s="55"/>
      <c r="F127" s="56"/>
      <c r="G127" s="53"/>
      <c r="H127" s="53">
        <f>+'Journal Template'!E62</f>
        <v>0</v>
      </c>
      <c r="I127" s="51"/>
      <c r="J127" s="53"/>
      <c r="K127" s="57">
        <f>+'Journal Template'!N62</f>
        <v>0</v>
      </c>
      <c r="L127" s="57">
        <f>+K127</f>
        <v>0</v>
      </c>
      <c r="M127" s="58">
        <f>+'Journal Template'!P62</f>
        <v>0</v>
      </c>
    </row>
    <row r="128" spans="1:13">
      <c r="A128" s="51"/>
      <c r="B128" s="52"/>
      <c r="C128" s="53">
        <f>+'Journal Template'!A63</f>
        <v>0</v>
      </c>
      <c r="D128" s="54" t="str">
        <f>+'Journal Template'!R63</f>
        <v> </v>
      </c>
      <c r="E128" s="55"/>
      <c r="F128" s="56"/>
      <c r="G128" s="53"/>
      <c r="H128" s="53">
        <f>+'Journal Template'!E63</f>
        <v>0</v>
      </c>
      <c r="I128" s="51"/>
      <c r="J128" s="53"/>
      <c r="K128" s="57">
        <f>+'Journal Template'!N63</f>
        <v>0</v>
      </c>
      <c r="L128" s="57">
        <f>+K128</f>
        <v>0</v>
      </c>
      <c r="M128" s="58">
        <f>+'Journal Template'!P63</f>
        <v>0</v>
      </c>
    </row>
    <row r="129" spans="1:13">
      <c r="A129" s="51"/>
      <c r="B129" s="52"/>
      <c r="C129" s="53">
        <f>+'Journal Template'!A64</f>
        <v>0</v>
      </c>
      <c r="D129" s="54" t="str">
        <f>+'Journal Template'!R64</f>
        <v> </v>
      </c>
      <c r="E129" s="55"/>
      <c r="F129" s="56"/>
      <c r="G129" s="53"/>
      <c r="H129" s="53">
        <f>+'Journal Template'!E64</f>
        <v>0</v>
      </c>
      <c r="I129" s="51"/>
      <c r="J129" s="53"/>
      <c r="K129" s="57">
        <f>+'Journal Template'!N64</f>
        <v>0</v>
      </c>
      <c r="L129" s="57">
        <f>+K129</f>
        <v>0</v>
      </c>
      <c r="M129" s="58">
        <f>+'Journal Template'!P64</f>
        <v>0</v>
      </c>
    </row>
    <row r="130" spans="1:13">
      <c r="A130" s="51"/>
      <c r="B130" s="52"/>
      <c r="C130" s="53">
        <f>+'Journal Template'!A65</f>
        <v>0</v>
      </c>
      <c r="D130" s="54" t="str">
        <f>+'Journal Template'!R65</f>
        <v> </v>
      </c>
      <c r="E130" s="55"/>
      <c r="F130" s="56"/>
      <c r="G130" s="53"/>
      <c r="H130" s="53">
        <f>+'Journal Template'!E65</f>
        <v>0</v>
      </c>
      <c r="I130" s="51"/>
      <c r="J130" s="53"/>
      <c r="K130" s="57">
        <f>+'Journal Template'!N65</f>
        <v>0</v>
      </c>
      <c r="L130" s="57">
        <f>+K130</f>
        <v>0</v>
      </c>
      <c r="M130" s="58">
        <f>+'Journal Template'!P65</f>
        <v>0</v>
      </c>
    </row>
    <row r="131" spans="1:13">
      <c r="A131" s="51"/>
      <c r="B131" s="52"/>
      <c r="C131" s="53">
        <f>+'Journal Template'!A66</f>
        <v>0</v>
      </c>
      <c r="D131" s="54" t="str">
        <f>+'Journal Template'!R66</f>
        <v> </v>
      </c>
      <c r="E131" s="55"/>
      <c r="F131" s="56"/>
      <c r="G131" s="53"/>
      <c r="H131" s="53">
        <f>+'Journal Template'!E66</f>
        <v>0</v>
      </c>
      <c r="I131" s="51"/>
      <c r="J131" s="53"/>
      <c r="K131" s="57">
        <f>+'Journal Template'!N66</f>
        <v>0</v>
      </c>
      <c r="L131" s="57">
        <f>+K131</f>
        <v>0</v>
      </c>
      <c r="M131" s="58">
        <f>+'Journal Template'!P66</f>
        <v>0</v>
      </c>
    </row>
    <row r="132" spans="1:13">
      <c r="A132" s="51"/>
      <c r="B132" s="52"/>
      <c r="C132" s="53">
        <f>+'Journal Template'!A67</f>
        <v>0</v>
      </c>
      <c r="D132" s="54" t="str">
        <f>+'Journal Template'!R67</f>
        <v> </v>
      </c>
      <c r="E132" s="55"/>
      <c r="F132" s="56"/>
      <c r="G132" s="53"/>
      <c r="H132" s="53">
        <f>+'Journal Template'!E67</f>
        <v>0</v>
      </c>
      <c r="I132" s="51"/>
      <c r="J132" s="53"/>
      <c r="K132" s="57">
        <f>+'Journal Template'!N67</f>
        <v>0</v>
      </c>
      <c r="L132" s="57">
        <f>+K132</f>
        <v>0</v>
      </c>
      <c r="M132" s="58">
        <f>+'Journal Template'!P67</f>
        <v>0</v>
      </c>
    </row>
    <row r="133" spans="1:13">
      <c r="A133" s="51"/>
      <c r="B133" s="52"/>
      <c r="C133" s="53">
        <f>+'Journal Template'!A68</f>
        <v>0</v>
      </c>
      <c r="D133" s="54" t="str">
        <f>+'Journal Template'!R68</f>
        <v> </v>
      </c>
      <c r="E133" s="55"/>
      <c r="F133" s="56"/>
      <c r="G133" s="53"/>
      <c r="H133" s="53">
        <f>+'Journal Template'!E68</f>
        <v>0</v>
      </c>
      <c r="I133" s="51"/>
      <c r="J133" s="53"/>
      <c r="K133" s="57">
        <f>+'Journal Template'!N68</f>
        <v>0</v>
      </c>
      <c r="L133" s="57">
        <f>+K133</f>
        <v>0</v>
      </c>
      <c r="M133" s="58">
        <f>+'Journal Template'!P68</f>
        <v>0</v>
      </c>
    </row>
    <row r="134" spans="1:13">
      <c r="A134" s="51"/>
      <c r="B134" s="52"/>
      <c r="C134" s="53">
        <f>+'Journal Template'!A69</f>
        <v>0</v>
      </c>
      <c r="D134" s="54" t="str">
        <f>+'Journal Template'!R69</f>
        <v> </v>
      </c>
      <c r="E134" s="55"/>
      <c r="F134" s="56"/>
      <c r="G134" s="53"/>
      <c r="H134" s="53">
        <f>+'Journal Template'!E69</f>
        <v>0</v>
      </c>
      <c r="I134" s="51"/>
      <c r="J134" s="53"/>
      <c r="K134" s="57">
        <f>+'Journal Template'!N69</f>
        <v>0</v>
      </c>
      <c r="L134" s="57">
        <f>+K134</f>
        <v>0</v>
      </c>
      <c r="M134" s="58">
        <f>+'Journal Template'!P69</f>
        <v>0</v>
      </c>
    </row>
    <row r="135" spans="1:13">
      <c r="A135" s="51"/>
      <c r="B135" s="52"/>
      <c r="C135" s="53">
        <f>+'Journal Template'!A70</f>
        <v>0</v>
      </c>
      <c r="D135" s="54" t="str">
        <f>+'Journal Template'!R70</f>
        <v> </v>
      </c>
      <c r="E135" s="55"/>
      <c r="F135" s="56"/>
      <c r="G135" s="53"/>
      <c r="H135" s="53">
        <f>+'Journal Template'!E70</f>
        <v>0</v>
      </c>
      <c r="I135" s="51"/>
      <c r="J135" s="53"/>
      <c r="K135" s="57">
        <f>+'Journal Template'!N70</f>
        <v>0</v>
      </c>
      <c r="L135" s="57">
        <f>+K135</f>
        <v>0</v>
      </c>
      <c r="M135" s="58">
        <f>+'Journal Template'!P70</f>
        <v>0</v>
      </c>
    </row>
    <row r="136" spans="1:13">
      <c r="A136" s="51"/>
      <c r="B136" s="52"/>
      <c r="C136" s="53">
        <f>+'Journal Template'!A71</f>
        <v>0</v>
      </c>
      <c r="D136" s="54" t="str">
        <f>+'Journal Template'!R71</f>
        <v> </v>
      </c>
      <c r="E136" s="55"/>
      <c r="F136" s="56"/>
      <c r="G136" s="53"/>
      <c r="H136" s="53">
        <f>+'Journal Template'!E71</f>
        <v>0</v>
      </c>
      <c r="I136" s="51"/>
      <c r="J136" s="53"/>
      <c r="K136" s="57">
        <f>+'Journal Template'!N71</f>
        <v>0</v>
      </c>
      <c r="L136" s="57">
        <f>+K136</f>
        <v>0</v>
      </c>
      <c r="M136" s="58">
        <f>+'Journal Template'!P71</f>
        <v>0</v>
      </c>
    </row>
    <row r="137" spans="1:13">
      <c r="A137" s="51"/>
      <c r="B137" s="52"/>
      <c r="C137" s="53">
        <f>+'Journal Template'!A72</f>
        <v>0</v>
      </c>
      <c r="D137" s="54" t="str">
        <f>+'Journal Template'!R72</f>
        <v> </v>
      </c>
      <c r="E137" s="55"/>
      <c r="F137" s="56"/>
      <c r="G137" s="53"/>
      <c r="H137" s="53">
        <f>+'Journal Template'!E72</f>
        <v>0</v>
      </c>
      <c r="I137" s="51"/>
      <c r="J137" s="53"/>
      <c r="K137" s="57">
        <f>+'Journal Template'!N72</f>
        <v>0</v>
      </c>
      <c r="L137" s="57">
        <f>+K137</f>
        <v>0</v>
      </c>
      <c r="M137" s="58">
        <f>+'Journal Template'!P72</f>
        <v>0</v>
      </c>
    </row>
    <row r="138" spans="1:13">
      <c r="A138" s="51"/>
      <c r="B138" s="52"/>
      <c r="C138" s="53">
        <f>+'Journal Template'!A73</f>
        <v>0</v>
      </c>
      <c r="D138" s="54" t="str">
        <f>+'Journal Template'!R73</f>
        <v> </v>
      </c>
      <c r="E138" s="55"/>
      <c r="F138" s="56"/>
      <c r="G138" s="53"/>
      <c r="H138" s="53">
        <f>+'Journal Template'!E73</f>
        <v>0</v>
      </c>
      <c r="I138" s="51"/>
      <c r="J138" s="53"/>
      <c r="K138" s="57">
        <f>+'Journal Template'!N73</f>
        <v>0</v>
      </c>
      <c r="L138" s="57">
        <f>+K138</f>
        <v>0</v>
      </c>
      <c r="M138" s="58">
        <f>+'Journal Template'!P73</f>
        <v>0</v>
      </c>
    </row>
    <row r="139" spans="1:13">
      <c r="A139" s="51"/>
      <c r="B139" s="52"/>
      <c r="C139" s="53">
        <f>+'Journal Template'!A74</f>
        <v>0</v>
      </c>
      <c r="D139" s="54" t="str">
        <f>+'Journal Template'!R74</f>
        <v> </v>
      </c>
      <c r="E139" s="55"/>
      <c r="F139" s="56"/>
      <c r="G139" s="53"/>
      <c r="H139" s="53">
        <f>+'Journal Template'!E74</f>
        <v>0</v>
      </c>
      <c r="I139" s="51"/>
      <c r="J139" s="53"/>
      <c r="K139" s="57">
        <f>+'Journal Template'!N74</f>
        <v>0</v>
      </c>
      <c r="L139" s="57">
        <f>+K139</f>
        <v>0</v>
      </c>
      <c r="M139" s="58">
        <f>+'Journal Template'!P74</f>
        <v>0</v>
      </c>
    </row>
    <row r="140" spans="1:13">
      <c r="A140" s="51"/>
      <c r="B140" s="52"/>
      <c r="C140" s="53">
        <f>+'Journal Template'!A75</f>
        <v>0</v>
      </c>
      <c r="D140" s="54" t="str">
        <f>+'Journal Template'!R75</f>
        <v> </v>
      </c>
      <c r="E140" s="55"/>
      <c r="F140" s="56"/>
      <c r="G140" s="53"/>
      <c r="H140" s="53">
        <f>+'Journal Template'!E75</f>
        <v>0</v>
      </c>
      <c r="I140" s="51"/>
      <c r="J140" s="53"/>
      <c r="K140" s="57">
        <f>+'Journal Template'!N75</f>
        <v>0</v>
      </c>
      <c r="L140" s="57">
        <f>+K140</f>
        <v>0</v>
      </c>
      <c r="M140" s="58">
        <f>+'Journal Template'!P75</f>
        <v>0</v>
      </c>
    </row>
    <row r="141" spans="1:13">
      <c r="A141" s="51"/>
      <c r="B141" s="52"/>
      <c r="C141" s="53">
        <f>+'Journal Template'!A76</f>
        <v>0</v>
      </c>
      <c r="D141" s="54" t="str">
        <f>+'Journal Template'!R76</f>
        <v> </v>
      </c>
      <c r="E141" s="55"/>
      <c r="F141" s="56"/>
      <c r="G141" s="53"/>
      <c r="H141" s="53">
        <f>+'Journal Template'!E76</f>
        <v>0</v>
      </c>
      <c r="I141" s="51"/>
      <c r="J141" s="53"/>
      <c r="K141" s="57">
        <f>+'Journal Template'!N76</f>
        <v>0</v>
      </c>
      <c r="L141" s="57">
        <f>+K141</f>
        <v>0</v>
      </c>
      <c r="M141" s="58">
        <f>+'Journal Template'!P76</f>
        <v>0</v>
      </c>
    </row>
    <row r="142" spans="1:13">
      <c r="A142" s="51"/>
      <c r="B142" s="52"/>
      <c r="C142" s="53">
        <f>+'Journal Template'!A77</f>
        <v>0</v>
      </c>
      <c r="D142" s="54" t="str">
        <f>+'Journal Template'!R77</f>
        <v> </v>
      </c>
      <c r="E142" s="55"/>
      <c r="F142" s="56"/>
      <c r="G142" s="53"/>
      <c r="H142" s="53">
        <f>+'Journal Template'!E77</f>
        <v>0</v>
      </c>
      <c r="I142" s="51"/>
      <c r="J142" s="53"/>
      <c r="K142" s="57">
        <f>+'Journal Template'!N77</f>
        <v>0</v>
      </c>
      <c r="L142" s="57">
        <f>+K142</f>
        <v>0</v>
      </c>
      <c r="M142" s="58">
        <f>+'Journal Template'!P77</f>
        <v>0</v>
      </c>
    </row>
    <row r="143" spans="1:13">
      <c r="A143" s="51"/>
      <c r="B143" s="52"/>
      <c r="C143" s="53">
        <f>+'Journal Template'!A78</f>
        <v>0</v>
      </c>
      <c r="D143" s="54" t="str">
        <f>+'Journal Template'!R78</f>
        <v> </v>
      </c>
      <c r="E143" s="55"/>
      <c r="F143" s="56"/>
      <c r="G143" s="53"/>
      <c r="H143" s="53">
        <f>+'Journal Template'!E78</f>
        <v>0</v>
      </c>
      <c r="I143" s="51"/>
      <c r="J143" s="53"/>
      <c r="K143" s="57">
        <f>+'Journal Template'!N78</f>
        <v>0</v>
      </c>
      <c r="L143" s="57">
        <f>+K143</f>
        <v>0</v>
      </c>
      <c r="M143" s="58">
        <f>+'Journal Template'!P78</f>
        <v>0</v>
      </c>
    </row>
    <row r="144" spans="1:13">
      <c r="A144" s="51"/>
      <c r="B144" s="52"/>
      <c r="C144" s="53">
        <f>+'Journal Template'!A79</f>
        <v>0</v>
      </c>
      <c r="D144" s="54" t="str">
        <f>+'Journal Template'!R79</f>
        <v> </v>
      </c>
      <c r="E144" s="55"/>
      <c r="F144" s="56"/>
      <c r="G144" s="53"/>
      <c r="H144" s="53">
        <f>+'Journal Template'!E79</f>
        <v>0</v>
      </c>
      <c r="I144" s="51"/>
      <c r="J144" s="53"/>
      <c r="K144" s="57">
        <f>+'Journal Template'!N79</f>
        <v>0</v>
      </c>
      <c r="L144" s="57">
        <f>+K144</f>
        <v>0</v>
      </c>
      <c r="M144" s="58">
        <f>+'Journal Template'!P79</f>
        <v>0</v>
      </c>
    </row>
    <row r="145" spans="1:13">
      <c r="A145" s="51"/>
      <c r="B145" s="52"/>
      <c r="C145" s="53">
        <f>+'Journal Template'!A80</f>
        <v>0</v>
      </c>
      <c r="D145" s="54" t="str">
        <f>+'Journal Template'!R80</f>
        <v> </v>
      </c>
      <c r="E145" s="55"/>
      <c r="F145" s="56"/>
      <c r="G145" s="53"/>
      <c r="H145" s="53">
        <f>+'Journal Template'!E80</f>
        <v>0</v>
      </c>
      <c r="I145" s="51"/>
      <c r="J145" s="53"/>
      <c r="K145" s="57">
        <f>+'Journal Template'!N80</f>
        <v>0</v>
      </c>
      <c r="L145" s="57">
        <f>+K145</f>
        <v>0</v>
      </c>
      <c r="M145" s="58">
        <f>+'Journal Template'!P80</f>
        <v>0</v>
      </c>
    </row>
    <row r="146" spans="1:13">
      <c r="A146" s="51"/>
      <c r="B146" s="52"/>
      <c r="C146" s="53">
        <f>+'Journal Template'!A81</f>
        <v>0</v>
      </c>
      <c r="D146" s="54" t="str">
        <f>+'Journal Template'!R81</f>
        <v> </v>
      </c>
      <c r="E146" s="55"/>
      <c r="F146" s="56"/>
      <c r="G146" s="53"/>
      <c r="H146" s="53">
        <f>+'Journal Template'!E81</f>
        <v>0</v>
      </c>
      <c r="I146" s="51"/>
      <c r="J146" s="53"/>
      <c r="K146" s="57">
        <f>+'Journal Template'!N81</f>
        <v>0</v>
      </c>
      <c r="L146" s="57">
        <f>+K146</f>
        <v>0</v>
      </c>
      <c r="M146" s="58">
        <f>+'Journal Template'!P81</f>
        <v>0</v>
      </c>
    </row>
    <row r="147" spans="1:13">
      <c r="A147" s="51"/>
      <c r="B147" s="52"/>
      <c r="C147" s="53">
        <f>+'Journal Template'!A82</f>
        <v>0</v>
      </c>
      <c r="D147" s="54" t="str">
        <f>+'Journal Template'!R82</f>
        <v> </v>
      </c>
      <c r="E147" s="55"/>
      <c r="F147" s="56"/>
      <c r="G147" s="53"/>
      <c r="H147" s="53">
        <f>+'Journal Template'!E82</f>
        <v>0</v>
      </c>
      <c r="I147" s="51"/>
      <c r="J147" s="53"/>
      <c r="K147" s="57">
        <f>+'Journal Template'!N82</f>
        <v>0</v>
      </c>
      <c r="L147" s="57">
        <f>+K147</f>
        <v>0</v>
      </c>
      <c r="M147" s="58">
        <f>+'Journal Template'!P82</f>
        <v>0</v>
      </c>
    </row>
    <row r="148" spans="1:13">
      <c r="A148" s="51"/>
      <c r="B148" s="52"/>
      <c r="C148" s="53">
        <f>+'Journal Template'!A83</f>
        <v>0</v>
      </c>
      <c r="D148" s="54" t="str">
        <f>+'Journal Template'!R83</f>
        <v> </v>
      </c>
      <c r="E148" s="55"/>
      <c r="F148" s="56"/>
      <c r="G148" s="53"/>
      <c r="H148" s="53">
        <f>+'Journal Template'!E83</f>
        <v>0</v>
      </c>
      <c r="I148" s="51"/>
      <c r="J148" s="53"/>
      <c r="K148" s="57">
        <f>+'Journal Template'!N83</f>
        <v>0</v>
      </c>
      <c r="L148" s="57">
        <f>+K148</f>
        <v>0</v>
      </c>
      <c r="M148" s="58">
        <f>+'Journal Template'!P83</f>
        <v>0</v>
      </c>
    </row>
    <row r="149" spans="1:13">
      <c r="A149" s="51"/>
      <c r="B149" s="52"/>
      <c r="C149" s="53">
        <f>+'Journal Template'!A84</f>
        <v>0</v>
      </c>
      <c r="D149" s="54" t="str">
        <f>+'Journal Template'!R84</f>
        <v> </v>
      </c>
      <c r="E149" s="55"/>
      <c r="F149" s="56"/>
      <c r="G149" s="53"/>
      <c r="H149" s="53">
        <f>+'Journal Template'!E84</f>
        <v>0</v>
      </c>
      <c r="I149" s="51"/>
      <c r="J149" s="53"/>
      <c r="K149" s="57">
        <f>+'Journal Template'!N84</f>
        <v>0</v>
      </c>
      <c r="L149" s="57">
        <f>+K149</f>
        <v>0</v>
      </c>
      <c r="M149" s="58">
        <f>+'Journal Template'!P84</f>
        <v>0</v>
      </c>
    </row>
    <row r="150" spans="1:13">
      <c r="A150" s="51"/>
      <c r="B150" s="52"/>
      <c r="C150" s="53">
        <f>+'Journal Template'!A85</f>
        <v>0</v>
      </c>
      <c r="D150" s="54" t="str">
        <f>+'Journal Template'!R85</f>
        <v> </v>
      </c>
      <c r="E150" s="55"/>
      <c r="F150" s="56"/>
      <c r="G150" s="53"/>
      <c r="H150" s="53">
        <f>+'Journal Template'!E85</f>
        <v>0</v>
      </c>
      <c r="I150" s="51"/>
      <c r="J150" s="53"/>
      <c r="K150" s="57">
        <f>+'Journal Template'!N85</f>
        <v>0</v>
      </c>
      <c r="L150" s="57">
        <f>+K150</f>
        <v>0</v>
      </c>
      <c r="M150" s="58">
        <f>+'Journal Template'!P85</f>
        <v>0</v>
      </c>
    </row>
    <row r="151" spans="1:13">
      <c r="A151" s="51"/>
      <c r="B151" s="52"/>
      <c r="C151" s="53">
        <f>+'Journal Template'!A86</f>
        <v>0</v>
      </c>
      <c r="D151" s="54" t="str">
        <f>+'Journal Template'!R86</f>
        <v> </v>
      </c>
      <c r="E151" s="55"/>
      <c r="F151" s="56"/>
      <c r="G151" s="53"/>
      <c r="H151" s="53">
        <f>+'Journal Template'!E86</f>
        <v>0</v>
      </c>
      <c r="I151" s="51"/>
      <c r="J151" s="53"/>
      <c r="K151" s="57">
        <f>+'Journal Template'!N86</f>
        <v>0</v>
      </c>
      <c r="L151" s="57">
        <f>+K151</f>
        <v>0</v>
      </c>
      <c r="M151" s="58">
        <f>+'Journal Template'!P86</f>
        <v>0</v>
      </c>
    </row>
    <row r="152" spans="1:13">
      <c r="A152" s="51"/>
      <c r="B152" s="52"/>
      <c r="C152" s="53">
        <f>+'Journal Template'!A87</f>
        <v>0</v>
      </c>
      <c r="D152" s="54" t="str">
        <f>+'Journal Template'!R87</f>
        <v> </v>
      </c>
      <c r="E152" s="55"/>
      <c r="F152" s="56"/>
      <c r="G152" s="53"/>
      <c r="H152" s="53">
        <f>+'Journal Template'!E87</f>
        <v>0</v>
      </c>
      <c r="I152" s="51"/>
      <c r="J152" s="53"/>
      <c r="K152" s="57">
        <f>+'Journal Template'!N87</f>
        <v>0</v>
      </c>
      <c r="L152" s="57">
        <f>+K152</f>
        <v>0</v>
      </c>
      <c r="M152" s="58">
        <f>+'Journal Template'!P87</f>
        <v>0</v>
      </c>
    </row>
    <row r="153" spans="1:13">
      <c r="A153" s="51"/>
      <c r="B153" s="52"/>
      <c r="C153" s="53">
        <f>+'Journal Template'!A88</f>
        <v>0</v>
      </c>
      <c r="D153" s="54" t="str">
        <f>+'Journal Template'!R88</f>
        <v> </v>
      </c>
      <c r="E153" s="55"/>
      <c r="F153" s="56"/>
      <c r="G153" s="53"/>
      <c r="H153" s="53">
        <f>+'Journal Template'!E88</f>
        <v>0</v>
      </c>
      <c r="I153" s="51"/>
      <c r="J153" s="53"/>
      <c r="K153" s="57">
        <f>+'Journal Template'!N88</f>
        <v>0</v>
      </c>
      <c r="L153" s="57">
        <f>+K153</f>
        <v>0</v>
      </c>
      <c r="M153" s="58">
        <f>+'Journal Template'!P88</f>
        <v>0</v>
      </c>
    </row>
    <row r="154" spans="1:13">
      <c r="A154" s="51"/>
      <c r="B154" s="52"/>
      <c r="C154" s="53">
        <f>+'Journal Template'!A89</f>
        <v>0</v>
      </c>
      <c r="D154" s="54" t="str">
        <f>+'Journal Template'!R89</f>
        <v> </v>
      </c>
      <c r="E154" s="55"/>
      <c r="F154" s="56"/>
      <c r="G154" s="53"/>
      <c r="H154" s="53">
        <f>+'Journal Template'!E89</f>
        <v>0</v>
      </c>
      <c r="I154" s="51"/>
      <c r="J154" s="53"/>
      <c r="K154" s="57">
        <f>+'Journal Template'!N89</f>
        <v>0</v>
      </c>
      <c r="L154" s="57">
        <f>+K154</f>
        <v>0</v>
      </c>
      <c r="M154" s="58">
        <f>+'Journal Template'!P89</f>
        <v>0</v>
      </c>
    </row>
    <row r="155" spans="1:13">
      <c r="A155" s="51"/>
      <c r="B155" s="52"/>
      <c r="C155" s="53">
        <f>+'Journal Template'!A90</f>
        <v>0</v>
      </c>
      <c r="D155" s="54" t="str">
        <f>+'Journal Template'!R90</f>
        <v> </v>
      </c>
      <c r="E155" s="55"/>
      <c r="F155" s="56"/>
      <c r="G155" s="53"/>
      <c r="H155" s="53">
        <f>+'Journal Template'!E90</f>
        <v>0</v>
      </c>
      <c r="I155" s="51"/>
      <c r="J155" s="53"/>
      <c r="K155" s="57">
        <f>+'Journal Template'!N90</f>
        <v>0</v>
      </c>
      <c r="L155" s="57">
        <f>+K155</f>
        <v>0</v>
      </c>
      <c r="M155" s="58">
        <f>+'Journal Template'!P90</f>
        <v>0</v>
      </c>
    </row>
    <row r="156" spans="1:13">
      <c r="A156" s="51"/>
      <c r="B156" s="52"/>
      <c r="C156" s="53">
        <f>+'Journal Template'!A91</f>
        <v>0</v>
      </c>
      <c r="D156" s="54" t="str">
        <f>+'Journal Template'!R91</f>
        <v> </v>
      </c>
      <c r="E156" s="55"/>
      <c r="F156" s="56"/>
      <c r="G156" s="53"/>
      <c r="H156" s="53">
        <f>+'Journal Template'!E91</f>
        <v>0</v>
      </c>
      <c r="I156" s="51"/>
      <c r="J156" s="53"/>
      <c r="K156" s="57">
        <f>+'Journal Template'!N91</f>
        <v>0</v>
      </c>
      <c r="L156" s="57">
        <f>+K156</f>
        <v>0</v>
      </c>
      <c r="M156" s="58">
        <f>+'Journal Template'!P91</f>
        <v>0</v>
      </c>
    </row>
    <row r="157" spans="1:13">
      <c r="A157" s="51"/>
      <c r="B157" s="52"/>
      <c r="C157" s="53">
        <f>+'Journal Template'!A92</f>
        <v>0</v>
      </c>
      <c r="D157" s="54" t="str">
        <f>+'Journal Template'!R92</f>
        <v> </v>
      </c>
      <c r="E157" s="55"/>
      <c r="F157" s="56"/>
      <c r="G157" s="53"/>
      <c r="H157" s="53">
        <f>+'Journal Template'!E92</f>
        <v>0</v>
      </c>
      <c r="I157" s="51"/>
      <c r="J157" s="53"/>
      <c r="K157" s="57">
        <f>+'Journal Template'!N92</f>
        <v>0</v>
      </c>
      <c r="L157" s="57">
        <f>+K157</f>
        <v>0</v>
      </c>
      <c r="M157" s="58">
        <f>+'Journal Template'!P92</f>
        <v>0</v>
      </c>
    </row>
    <row r="158" spans="1:13">
      <c r="A158" s="51"/>
      <c r="B158" s="52"/>
      <c r="C158" s="53">
        <f>+'Journal Template'!A93</f>
        <v>0</v>
      </c>
      <c r="D158" s="54" t="str">
        <f>+'Journal Template'!R93</f>
        <v> </v>
      </c>
      <c r="E158" s="55"/>
      <c r="F158" s="56"/>
      <c r="G158" s="53"/>
      <c r="H158" s="53">
        <f>+'Journal Template'!E93</f>
        <v>0</v>
      </c>
      <c r="I158" s="51"/>
      <c r="J158" s="53"/>
      <c r="K158" s="57">
        <f>+'Journal Template'!N93</f>
        <v>0</v>
      </c>
      <c r="L158" s="57">
        <f>+K158</f>
        <v>0</v>
      </c>
      <c r="M158" s="58">
        <f>+'Journal Template'!P93</f>
        <v>0</v>
      </c>
    </row>
    <row r="159" spans="1:13">
      <c r="A159" s="51"/>
      <c r="B159" s="52"/>
      <c r="C159" s="53">
        <f>+'Journal Template'!A94</f>
        <v>0</v>
      </c>
      <c r="D159" s="54" t="str">
        <f>+'Journal Template'!R94</f>
        <v> </v>
      </c>
      <c r="E159" s="55"/>
      <c r="F159" s="56"/>
      <c r="G159" s="53"/>
      <c r="H159" s="53">
        <f>+'Journal Template'!E94</f>
        <v>0</v>
      </c>
      <c r="I159" s="51"/>
      <c r="J159" s="53"/>
      <c r="K159" s="57">
        <f>+'Journal Template'!N94</f>
        <v>0</v>
      </c>
      <c r="L159" s="57">
        <f>+K159</f>
        <v>0</v>
      </c>
      <c r="M159" s="58">
        <f>+'Journal Template'!P94</f>
        <v>0</v>
      </c>
    </row>
    <row r="160" spans="1:13">
      <c r="A160" s="51"/>
      <c r="B160" s="52"/>
      <c r="C160" s="53">
        <f>+'Journal Template'!A95</f>
        <v>0</v>
      </c>
      <c r="D160" s="54" t="str">
        <f>+'Journal Template'!R95</f>
        <v> </v>
      </c>
      <c r="E160" s="55"/>
      <c r="F160" s="56"/>
      <c r="G160" s="53"/>
      <c r="H160" s="53">
        <f>+'Journal Template'!E95</f>
        <v>0</v>
      </c>
      <c r="I160" s="51"/>
      <c r="J160" s="53"/>
      <c r="K160" s="57">
        <f>+'Journal Template'!N95</f>
        <v>0</v>
      </c>
      <c r="L160" s="57">
        <f>+K160</f>
        <v>0</v>
      </c>
      <c r="M160" s="58">
        <f>+'Journal Template'!P95</f>
        <v>0</v>
      </c>
    </row>
    <row r="161" spans="1:13">
      <c r="A161" s="51"/>
      <c r="B161" s="52"/>
      <c r="C161" s="53">
        <f>+'Journal Template'!A96</f>
        <v>0</v>
      </c>
      <c r="D161" s="54" t="str">
        <f>+'Journal Template'!R96</f>
        <v> </v>
      </c>
      <c r="E161" s="55"/>
      <c r="F161" s="56"/>
      <c r="G161" s="53"/>
      <c r="H161" s="53">
        <f>+'Journal Template'!E96</f>
        <v>0</v>
      </c>
      <c r="I161" s="51"/>
      <c r="J161" s="53"/>
      <c r="K161" s="57">
        <f>+'Journal Template'!N96</f>
        <v>0</v>
      </c>
      <c r="L161" s="57">
        <f>+K161</f>
        <v>0</v>
      </c>
      <c r="M161" s="58">
        <f>+'Journal Template'!P96</f>
        <v>0</v>
      </c>
    </row>
    <row r="162" spans="1:13">
      <c r="A162" s="51"/>
      <c r="B162" s="52"/>
      <c r="C162" s="53">
        <f>+'Journal Template'!A97</f>
        <v>0</v>
      </c>
      <c r="D162" s="54" t="str">
        <f>+'Journal Template'!R97</f>
        <v> </v>
      </c>
      <c r="E162" s="55"/>
      <c r="F162" s="56"/>
      <c r="G162" s="53"/>
      <c r="H162" s="53">
        <f>+'Journal Template'!E97</f>
        <v>0</v>
      </c>
      <c r="I162" s="51"/>
      <c r="J162" s="53"/>
      <c r="K162" s="57">
        <f>+'Journal Template'!N97</f>
        <v>0</v>
      </c>
      <c r="L162" s="57">
        <f>+K162</f>
        <v>0</v>
      </c>
      <c r="M162" s="58">
        <f>+'Journal Template'!P97</f>
        <v>0</v>
      </c>
    </row>
    <row r="163" spans="1:13">
      <c r="A163" s="51"/>
      <c r="B163" s="52"/>
      <c r="C163" s="53">
        <f>+'Journal Template'!A98</f>
        <v>0</v>
      </c>
      <c r="D163" s="54" t="str">
        <f>+'Journal Template'!R98</f>
        <v> </v>
      </c>
      <c r="E163" s="55"/>
      <c r="F163" s="56"/>
      <c r="G163" s="53"/>
      <c r="H163" s="53">
        <f>+'Journal Template'!E98</f>
        <v>0</v>
      </c>
      <c r="I163" s="51"/>
      <c r="J163" s="53"/>
      <c r="K163" s="57">
        <f>+'Journal Template'!N98</f>
        <v>0</v>
      </c>
      <c r="L163" s="57">
        <f>+K163</f>
        <v>0</v>
      </c>
      <c r="M163" s="58">
        <f>+'Journal Template'!P98</f>
        <v>0</v>
      </c>
    </row>
    <row r="164" spans="1:13">
      <c r="A164" s="51"/>
      <c r="B164" s="52"/>
      <c r="C164" s="53">
        <f>+'Journal Template'!A99</f>
        <v>0</v>
      </c>
      <c r="D164" s="54" t="str">
        <f>+'Journal Template'!R99</f>
        <v> </v>
      </c>
      <c r="E164" s="55"/>
      <c r="F164" s="56"/>
      <c r="G164" s="53"/>
      <c r="H164" s="53">
        <f>+'Journal Template'!E99</f>
        <v>0</v>
      </c>
      <c r="I164" s="51"/>
      <c r="J164" s="53"/>
      <c r="K164" s="57">
        <f>+'Journal Template'!N99</f>
        <v>0</v>
      </c>
      <c r="L164" s="57">
        <f>+K164</f>
        <v>0</v>
      </c>
      <c r="M164" s="58">
        <f>+'Journal Template'!P99</f>
        <v>0</v>
      </c>
    </row>
    <row r="165" spans="1:13">
      <c r="A165" s="51"/>
      <c r="B165" s="52"/>
      <c r="C165" s="53">
        <f>+'Journal Template'!A100</f>
        <v>0</v>
      </c>
      <c r="D165" s="54" t="str">
        <f>+'Journal Template'!R100</f>
        <v> </v>
      </c>
      <c r="E165" s="55"/>
      <c r="F165" s="56"/>
      <c r="G165" s="53"/>
      <c r="H165" s="53">
        <f>+'Journal Template'!E100</f>
        <v>0</v>
      </c>
      <c r="I165" s="51"/>
      <c r="J165" s="53"/>
      <c r="K165" s="57">
        <f>+'Journal Template'!N100</f>
        <v>0</v>
      </c>
      <c r="L165" s="57">
        <f>+K165</f>
        <v>0</v>
      </c>
      <c r="M165" s="58">
        <f>+'Journal Template'!P100</f>
        <v>0</v>
      </c>
    </row>
    <row r="166" spans="1:13">
      <c r="A166" s="51"/>
      <c r="B166" s="52"/>
      <c r="C166" s="53">
        <f>+'Journal Template'!A101</f>
        <v>0</v>
      </c>
      <c r="D166" s="54" t="str">
        <f>+'Journal Template'!R101</f>
        <v> </v>
      </c>
      <c r="E166" s="55"/>
      <c r="F166" s="56"/>
      <c r="G166" s="53"/>
      <c r="H166" s="53">
        <f>+'Journal Template'!E101</f>
        <v>0</v>
      </c>
      <c r="I166" s="51"/>
      <c r="J166" s="53"/>
      <c r="K166" s="57">
        <f>+'Journal Template'!N101</f>
        <v>0</v>
      </c>
      <c r="L166" s="57">
        <f>+K166</f>
        <v>0</v>
      </c>
      <c r="M166" s="58">
        <f>+'Journal Template'!P101</f>
        <v>0</v>
      </c>
    </row>
    <row r="167" spans="1:13">
      <c r="A167" s="51"/>
      <c r="B167" s="52"/>
      <c r="C167" s="53">
        <f>+'Journal Template'!A102</f>
        <v>0</v>
      </c>
      <c r="D167" s="54" t="str">
        <f>+'Journal Template'!R102</f>
        <v> </v>
      </c>
      <c r="E167" s="55"/>
      <c r="F167" s="56"/>
      <c r="G167" s="53"/>
      <c r="H167" s="53">
        <f>+'Journal Template'!E102</f>
        <v>0</v>
      </c>
      <c r="I167" s="51"/>
      <c r="J167" s="53"/>
      <c r="K167" s="57">
        <f>+'Journal Template'!N102</f>
        <v>0</v>
      </c>
      <c r="L167" s="57">
        <f>+K167</f>
        <v>0</v>
      </c>
      <c r="M167" s="58">
        <f>+'Journal Template'!P102</f>
        <v>0</v>
      </c>
    </row>
    <row r="168" spans="1:13">
      <c r="A168" s="51"/>
      <c r="B168" s="52"/>
      <c r="C168" s="53">
        <f>+'Journal Template'!A103</f>
        <v>0</v>
      </c>
      <c r="D168" s="54" t="str">
        <f>+'Journal Template'!R103</f>
        <v> </v>
      </c>
      <c r="E168" s="55"/>
      <c r="F168" s="56"/>
      <c r="G168" s="53"/>
      <c r="H168" s="53">
        <f>+'Journal Template'!E103</f>
        <v>0</v>
      </c>
      <c r="I168" s="51"/>
      <c r="J168" s="53"/>
      <c r="K168" s="57">
        <f>+'Journal Template'!N103</f>
        <v>0</v>
      </c>
      <c r="L168" s="57">
        <f>+K168</f>
        <v>0</v>
      </c>
      <c r="M168" s="58">
        <f>+'Journal Template'!P103</f>
        <v>0</v>
      </c>
    </row>
    <row r="169" spans="1:13">
      <c r="A169" s="51"/>
      <c r="B169" s="52"/>
      <c r="C169" s="53">
        <f>+'Journal Template'!A104</f>
        <v>0</v>
      </c>
      <c r="D169" s="54" t="str">
        <f>+'Journal Template'!R104</f>
        <v> </v>
      </c>
      <c r="E169" s="55"/>
      <c r="F169" s="56"/>
      <c r="G169" s="53"/>
      <c r="H169" s="53">
        <f>+'Journal Template'!E104</f>
        <v>0</v>
      </c>
      <c r="I169" s="51"/>
      <c r="J169" s="53"/>
      <c r="K169" s="57">
        <f>+'Journal Template'!N104</f>
        <v>0</v>
      </c>
      <c r="L169" s="57">
        <f>+K169</f>
        <v>0</v>
      </c>
      <c r="M169" s="58">
        <f>+'Journal Template'!P104</f>
        <v>0</v>
      </c>
    </row>
    <row r="170" spans="1:13">
      <c r="A170" s="51"/>
      <c r="B170" s="52"/>
      <c r="C170" s="53">
        <f>+'Journal Template'!A105</f>
        <v>0</v>
      </c>
      <c r="D170" s="54" t="str">
        <f>+'Journal Template'!R105</f>
        <v> </v>
      </c>
      <c r="E170" s="55"/>
      <c r="F170" s="56"/>
      <c r="G170" s="53"/>
      <c r="H170" s="53">
        <f>+'Journal Template'!E105</f>
        <v>0</v>
      </c>
      <c r="I170" s="51"/>
      <c r="J170" s="53"/>
      <c r="K170" s="57">
        <f>+'Journal Template'!N105</f>
        <v>0</v>
      </c>
      <c r="L170" s="57">
        <f>+K170</f>
        <v>0</v>
      </c>
      <c r="M170" s="58">
        <f>+'Journal Template'!P105</f>
        <v>0</v>
      </c>
    </row>
    <row r="171" spans="1:13">
      <c r="A171" s="51"/>
      <c r="B171" s="52"/>
      <c r="C171" s="53">
        <f>+'Journal Template'!A106</f>
        <v>0</v>
      </c>
      <c r="D171" s="54" t="str">
        <f>+'Journal Template'!R106</f>
        <v> </v>
      </c>
      <c r="E171" s="55"/>
      <c r="F171" s="56"/>
      <c r="G171" s="53"/>
      <c r="H171" s="53">
        <f>+'Journal Template'!E106</f>
        <v>0</v>
      </c>
      <c r="I171" s="51"/>
      <c r="J171" s="53"/>
      <c r="K171" s="57">
        <f>+'Journal Template'!N106</f>
        <v>0</v>
      </c>
      <c r="L171" s="57">
        <f>+K171</f>
        <v>0</v>
      </c>
      <c r="M171" s="58">
        <f>+'Journal Template'!P106</f>
        <v>0</v>
      </c>
    </row>
    <row r="172" spans="1:13">
      <c r="A172" s="51"/>
      <c r="B172" s="52"/>
      <c r="C172" s="53">
        <f>+'Journal Template'!A107</f>
        <v>0</v>
      </c>
      <c r="D172" s="54" t="str">
        <f>+'Journal Template'!R107</f>
        <v> </v>
      </c>
      <c r="E172" s="55"/>
      <c r="F172" s="56"/>
      <c r="G172" s="53"/>
      <c r="H172" s="53">
        <f>+'Journal Template'!E107</f>
        <v>0</v>
      </c>
      <c r="I172" s="51"/>
      <c r="J172" s="53"/>
      <c r="K172" s="57">
        <f>+'Journal Template'!N107</f>
        <v>0</v>
      </c>
      <c r="L172" s="57">
        <f>+K172</f>
        <v>0</v>
      </c>
      <c r="M172" s="58">
        <f>+'Journal Template'!P107</f>
        <v>0</v>
      </c>
    </row>
    <row r="173" spans="1:13">
      <c r="A173" s="51"/>
      <c r="B173" s="52"/>
      <c r="C173" s="53">
        <f>+'Journal Template'!A108</f>
        <v>0</v>
      </c>
      <c r="D173" s="54" t="str">
        <f>+'Journal Template'!R108</f>
        <v> </v>
      </c>
      <c r="E173" s="55"/>
      <c r="F173" s="56"/>
      <c r="G173" s="53"/>
      <c r="H173" s="53">
        <f>+'Journal Template'!E108</f>
        <v>0</v>
      </c>
      <c r="I173" s="51"/>
      <c r="J173" s="53"/>
      <c r="K173" s="57">
        <f>+'Journal Template'!N108</f>
        <v>0</v>
      </c>
      <c r="L173" s="57">
        <f>+K173</f>
        <v>0</v>
      </c>
      <c r="M173" s="58">
        <f>+'Journal Template'!P108</f>
        <v>0</v>
      </c>
    </row>
    <row r="174" spans="1:13">
      <c r="A174" s="51"/>
      <c r="B174" s="52"/>
      <c r="C174" s="53">
        <f>+'Journal Template'!A109</f>
        <v>0</v>
      </c>
      <c r="D174" s="54" t="str">
        <f>+'Journal Template'!R109</f>
        <v> </v>
      </c>
      <c r="E174" s="55"/>
      <c r="F174" s="56"/>
      <c r="G174" s="53"/>
      <c r="H174" s="53">
        <f>+'Journal Template'!E109</f>
        <v>0</v>
      </c>
      <c r="I174" s="51"/>
      <c r="J174" s="53"/>
      <c r="K174" s="57">
        <f>+'Journal Template'!N109</f>
        <v>0</v>
      </c>
      <c r="L174" s="57">
        <f>+K174</f>
        <v>0</v>
      </c>
      <c r="M174" s="58">
        <f>+'Journal Template'!P109</f>
        <v>0</v>
      </c>
    </row>
    <row r="175" spans="1:13">
      <c r="A175" s="51"/>
      <c r="B175" s="52"/>
      <c r="C175" s="53">
        <f>+'Journal Template'!A110</f>
        <v>0</v>
      </c>
      <c r="D175" s="54" t="str">
        <f>+'Journal Template'!R110</f>
        <v> </v>
      </c>
      <c r="E175" s="55"/>
      <c r="F175" s="56"/>
      <c r="G175" s="53"/>
      <c r="H175" s="53">
        <f>+'Journal Template'!E110</f>
        <v>0</v>
      </c>
      <c r="I175" s="51"/>
      <c r="J175" s="53"/>
      <c r="K175" s="57">
        <f>+'Journal Template'!N110</f>
        <v>0</v>
      </c>
      <c r="L175" s="57">
        <f>+K175</f>
        <v>0</v>
      </c>
      <c r="M175" s="58">
        <f>+'Journal Template'!P110</f>
        <v>0</v>
      </c>
    </row>
    <row r="176" spans="1:13">
      <c r="A176" s="51"/>
      <c r="B176" s="52"/>
      <c r="C176" s="53">
        <f>+'Journal Template'!A111</f>
        <v>0</v>
      </c>
      <c r="D176" s="54" t="str">
        <f>+'Journal Template'!R111</f>
        <v> </v>
      </c>
      <c r="E176" s="55"/>
      <c r="F176" s="56"/>
      <c r="G176" s="53"/>
      <c r="H176" s="53">
        <f>+'Journal Template'!E111</f>
        <v>0</v>
      </c>
      <c r="I176" s="51"/>
      <c r="J176" s="53"/>
      <c r="K176" s="57">
        <f>+'Journal Template'!N111</f>
        <v>0</v>
      </c>
      <c r="L176" s="57">
        <f>+K176</f>
        <v>0</v>
      </c>
      <c r="M176" s="58">
        <f>+'Journal Template'!P111</f>
        <v>0</v>
      </c>
    </row>
    <row r="177" spans="1:13">
      <c r="A177" s="51"/>
      <c r="B177" s="52"/>
      <c r="C177" s="53">
        <f>+'Journal Template'!A112</f>
        <v>0</v>
      </c>
      <c r="D177" s="54" t="str">
        <f>+'Journal Template'!R112</f>
        <v> </v>
      </c>
      <c r="E177" s="55"/>
      <c r="F177" s="56"/>
      <c r="G177" s="53"/>
      <c r="H177" s="53">
        <f>+'Journal Template'!E112</f>
        <v>0</v>
      </c>
      <c r="I177" s="51"/>
      <c r="J177" s="53"/>
      <c r="K177" s="57">
        <f>+'Journal Template'!N112</f>
        <v>0</v>
      </c>
      <c r="L177" s="57">
        <f>+K177</f>
        <v>0</v>
      </c>
      <c r="M177" s="58">
        <f>+'Journal Template'!P112</f>
        <v>0</v>
      </c>
    </row>
    <row r="178" spans="1:13">
      <c r="A178" s="51"/>
      <c r="B178" s="52"/>
      <c r="C178" s="53">
        <f>+'Journal Template'!A113</f>
        <v>0</v>
      </c>
      <c r="D178" s="54" t="str">
        <f>+'Journal Template'!R113</f>
        <v> </v>
      </c>
      <c r="E178" s="55"/>
      <c r="F178" s="56"/>
      <c r="G178" s="53"/>
      <c r="H178" s="53">
        <f>+'Journal Template'!E113</f>
        <v>0</v>
      </c>
      <c r="I178" s="51"/>
      <c r="J178" s="53"/>
      <c r="K178" s="57">
        <f>+'Journal Template'!N113</f>
        <v>0</v>
      </c>
      <c r="L178" s="57">
        <f>+K178</f>
        <v>0</v>
      </c>
      <c r="M178" s="58">
        <f>+'Journal Template'!P113</f>
        <v>0</v>
      </c>
    </row>
    <row r="179" spans="1:13">
      <c r="A179" s="51"/>
      <c r="B179" s="52"/>
      <c r="C179" s="53">
        <f>+'Journal Template'!A114</f>
        <v>0</v>
      </c>
      <c r="D179" s="54" t="str">
        <f>+'Journal Template'!R114</f>
        <v> </v>
      </c>
      <c r="E179" s="55"/>
      <c r="F179" s="56"/>
      <c r="G179" s="53"/>
      <c r="H179" s="53">
        <f>+'Journal Template'!E114</f>
        <v>0</v>
      </c>
      <c r="I179" s="51"/>
      <c r="J179" s="53"/>
      <c r="K179" s="57">
        <f>+'Journal Template'!N114</f>
        <v>0</v>
      </c>
      <c r="L179" s="57">
        <f>+K179</f>
        <v>0</v>
      </c>
      <c r="M179" s="58">
        <f>+'Journal Template'!P114</f>
        <v>0</v>
      </c>
    </row>
    <row r="180" spans="1:13">
      <c r="A180" s="51"/>
      <c r="B180" s="52"/>
      <c r="C180" s="53">
        <f>+'Journal Template'!A115</f>
        <v>0</v>
      </c>
      <c r="D180" s="54" t="str">
        <f>+'Journal Template'!R115</f>
        <v> </v>
      </c>
      <c r="E180" s="55"/>
      <c r="F180" s="56"/>
      <c r="G180" s="53"/>
      <c r="H180" s="53">
        <f>+'Journal Template'!E115</f>
        <v>0</v>
      </c>
      <c r="I180" s="51"/>
      <c r="J180" s="53"/>
      <c r="K180" s="57">
        <f>+'Journal Template'!N115</f>
        <v>0</v>
      </c>
      <c r="L180" s="57">
        <f>+K180</f>
        <v>0</v>
      </c>
      <c r="M180" s="58">
        <f>+'Journal Template'!P115</f>
        <v>0</v>
      </c>
    </row>
    <row r="181" spans="1:13">
      <c r="A181" s="51"/>
      <c r="B181" s="52"/>
      <c r="C181" s="53">
        <f>+'Journal Template'!A116</f>
        <v>0</v>
      </c>
      <c r="D181" s="54" t="str">
        <f>+'Journal Template'!R116</f>
        <v> </v>
      </c>
      <c r="E181" s="55"/>
      <c r="F181" s="56"/>
      <c r="G181" s="53"/>
      <c r="H181" s="53">
        <f>+'Journal Template'!E116</f>
        <v>0</v>
      </c>
      <c r="I181" s="51"/>
      <c r="J181" s="53"/>
      <c r="K181" s="57">
        <f>+'Journal Template'!N116</f>
        <v>0</v>
      </c>
      <c r="L181" s="57">
        <f>+K181</f>
        <v>0</v>
      </c>
      <c r="M181" s="58">
        <f>+'Journal Template'!P116</f>
        <v>0</v>
      </c>
    </row>
    <row r="182" spans="1:13">
      <c r="A182" s="60" t="s">
        <v>97</v>
      </c>
      <c r="B182" s="61"/>
      <c r="C182" s="62"/>
      <c r="D182" s="63"/>
      <c r="E182" s="61"/>
      <c r="F182" s="61"/>
      <c r="G182" s="64"/>
      <c r="H182" s="61"/>
      <c r="I182" s="61"/>
      <c r="J182" s="61"/>
      <c r="K182" s="65"/>
      <c r="L182" s="61"/>
      <c r="M182" s="61"/>
    </row>
  </sheetData>
  <sheetProtection algorithmName="SHA-512" hashValue="5+38uerlNQ1b1x6f3Hu6VFfeOWoOR+5EtrqQgtK2quO4OcwdvWsx+Gd5fBHnh77SqvGG6BbpCz6oPP7dPt7DUA==" saltValue="oQ7misYeFlUO0PislE7ZVA==" spinCount="100000" sheet="1" objects="1" scenarios="1"/>
  <sortState ref="A71:R119">
    <sortCondition ref="G71:G119"/>
  </sortState>
  <mergeCells count="1">
    <mergeCell ref="C2:J2"/>
  </mergeCells>
  <pageMargins left="0.74803149606299213" right="0.74803149606299213" top="0.984251968503937" bottom="0.984251968503937" header="0.51181102362204722" footer="0.51181102362204722"/>
  <pageSetup paperSize="9" scale="48" orientation="landscape"/>
  <headerFooter scaleWithDoc="1" alignWithMargins="0" differentFirst="0" differentOddEven="0"/>
  <extLst/>
</worksheet>
</file>

<file path=docProps/app.xml><?xml version="1.0" encoding="utf-8"?>
<Properties xmlns="http://schemas.openxmlformats.org/officeDocument/2006/extended-properties">
  <Application>Microsoft Excel</Application>
  <Company>SGUL</Company>
  <AppVersion>15.0300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Licenced User</dc:creator>
  <cp:keywords/>
  <cp:lastModifiedBy>Camila Gough</cp:lastModifiedBy>
  <dcterms:created xsi:type="dcterms:W3CDTF">2011-02-28T10:40:48Z</dcterms:created>
  <dcterms:modified xsi:type="dcterms:W3CDTF">2019-08-19T09:04:28Z</dcterms:modified>
  <dc:subject/>
  <cp:lastPrinted>2016-02-02T09:22:11Z</cp:lastPrinted>
  <dc:title>Journal transfer template</dc:title>
</cp:coreProperties>
</file>

<file path=docProps/custom.xml><?xml version="1.0" encoding="utf-8"?>
<Properties xmlns:vt="http://schemas.openxmlformats.org/officeDocument/2006/docPropsVTypes" xmlns="http://schemas.openxmlformats.org/officeDocument/2006/custom-properties"/>
</file>